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<sst xmlns="http://schemas.openxmlformats.org/spreadsheetml/2006/main" count="559" uniqueCount="357">
  <si>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</si>
  <si>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</si>
  <si>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</si>
  <si>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</si>
  <si>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</si>
  <si>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</si>
  <si>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</si>
  <si>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</si>
  <si>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</si>
  <si>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</si>
  <si>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</si>
  <si>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</si>
  <si>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</si>
  <si>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</si>
  <si>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</si>
  <si>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</si>
  <si>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</si>
  <si>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</si>
  <si>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</si>
  <si>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</si>
  <si>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</si>
  <si>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</si>
  <si>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</si>
  <si>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</si>
  <si>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</si>
  <si>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</si>
  <si>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</si>
  <si>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</si>
  <si>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</si>
  <si>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</si>
  <si>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</si>
  <si>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</si>
  <si>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</si>
  <si>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</si>
  <si>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</si>
  <si>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</si>
  <si>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</si>
  <si>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</si>
  <si>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</si>
  <si>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</si>
  <si>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</si>
  <si>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</si>
  <si>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</si>
  <si>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</si>
  <si>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</si>
  <si>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</si>
  <si>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</si>
  <si>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</si>
  <si>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</si>
  <si>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</si>
  <si>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</si>
  <si>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</si>
  <si>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</si>
  <si>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</si>
  <si>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</si>
  <si>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</si>
  <si>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</si>
  <si>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</si>
  <si>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</si>
  <si>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</si>
  <si>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</si>
  <si>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</si>
  <si>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</si>
  <si>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</si>
  <si>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</si>
  <si>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</si>
  <si>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</si>
  <si>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</si>
  <si>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</si>
  <si>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</si>
  <si>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</si>
  <si>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</si>
  <si>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</si>
  <si>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</si>
  <si>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</si>
  <si>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</si>
  <si>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</si>
  <si>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</si>
  <si>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</si>
  <si>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</si>
  <si>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</si>
  <si>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</si>
  <si>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</si>
  <si>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</si>
  <si>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</si>
  <si>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</si>
  <si>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</si>
  <si>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</si>
  <si>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</si>
  <si>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</si>
  <si>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</si>
  <si>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</si>
  <si>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</si>
  <si>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</si>
  <si>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</si>
  <si>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</si>
  <si>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</si>
  <si>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</si>
  <si>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</si>
  <si>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</si>
  <si>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</si>
  <si>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</si>
  <si>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</si>
  <si>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</si>
  <si>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</si>
  <si>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</si>
  <si>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</si>
  <si>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</si>
  <si>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</si>
  <si>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</si>
  <si>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</si>
  <si>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</si>
  <si>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</si>
  <si>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</si>
  <si>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</si>
  <si>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</si>
  <si>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</si>
  <si>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</si>
  <si>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</si>
  <si>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</si>
  <si>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</si>
  <si>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</si>
  <si>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</si>
  <si>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</si>
  <si>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</si>
  <si>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</si>
  <si>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</si>
  <si>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</si>
  <si>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</si>
  <si>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</si>
  <si>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</si>
  <si>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</si>
  <si>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</si>
  <si>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</si>
  <si>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</si>
  <si>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</si>
  <si>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</si>
  <si>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</si>
  <si>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</si>
  <si>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</si>
  <si>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</si>
  <si>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</si>
  <si>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</si>
  <si>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</si>
  <si>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</si>
  <si>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</si>
  <si>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</si>
  <si>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</si>
  <si>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</si>
  <si>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</si>
  <si>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</si>
  <si>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</si>
  <si>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</si>
  <si>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</si>
  <si>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</si>
  <si>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</si>
  <si>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</si>
  <si>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</si>
  <si>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</si>
  <si>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</si>
  <si>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</si>
  <si>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</si>
  <si>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</si>
  <si>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</si>
  <si>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</si>
  <si>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</si>
  <si>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</si>
  <si>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</si>
  <si>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</si>
  <si>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</si>
  <si>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</si>
  <si>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</si>
  <si>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</si>
  <si>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</si>
  <si>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</si>
  <si>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</si>
  <si>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</si>
  <si>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</si>
  <si>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</si>
  <si>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</si>
  <si>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</si>
  <si>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</si>
  <si>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</si>
  <si>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</si>
  <si>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</si>
  <si>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</si>
  <si>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</si>
  <si>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</si>
  <si>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</si>
  <si>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</si>
  <si>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</si>
  <si>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</si>
  <si>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</si>
  <si>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</si>
  <si>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</si>
  <si>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</si>
  <si>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</si>
  <si>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</si>
  <si>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</si>
  <si>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</si>
  <si>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</si>
  <si>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</si>
  <si>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</si>
  <si>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</si>
  <si>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</si>
  <si>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</si>
  <si>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</si>
  <si>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</si>
  <si>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</si>
  <si>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</si>
  <si>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</si>
  <si>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</si>
  <si>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</si>
  <si>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</si>
  <si>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</si>
  <si>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</si>
  <si>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</si>
  <si>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</si>
  <si>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</si>
  <si>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</si>
  <si>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</si>
  <si>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</si>
  <si>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</si>
  <si>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</si>
  <si>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</si>
  <si>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</si>
  <si>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</si>
  <si>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</si>
  <si>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</si>
  <si>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</si>
  <si>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</si>
  <si>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</si>
  <si>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</si>
  <si>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</si>
  <si>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</si>
  <si>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</si>
  <si>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</si>
  <si>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</si>
  <si>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</si>
  <si>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</si>
  <si>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</si>
  <si>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</si>
  <si>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</si>
  <si>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</si>
  <si>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</si>
  <si>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</si>
  <si>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</si>
  <si>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</si>
  <si>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</si>
  <si>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</si>
  <si>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</si>
  <si>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</si>
  <si>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</si>
  <si>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</si>
  <si>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</si>
  <si>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</si>
  <si>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</si>
  <si>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</si>
  <si>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</si>
  <si>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</si>
  <si>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</si>
  <si>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</si>
  <si>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</si>
  <si>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</si>
  <si>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</si>
  <si>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</si>
  <si>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</si>
  <si>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</si>
  <si>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</si>
  <si>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</si>
  <si>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</si>
  <si>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</si>
  <si>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</si>
  <si>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</si>
  <si>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</si>
  <si>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</si>
  <si>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</si>
  <si>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</si>
  <si>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</si>
  <si>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</si>
  <si>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</si>
  <si>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</si>
  <si>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</si>
  <si>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</si>
  <si>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</si>
  <si>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</si>
  <si>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</si>
  <si>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</si>
  <si>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</si>
  <si>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</si>
  <si>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</si>
  <si>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</si>
  <si>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</si>
  <si>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</si>
  <si>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</si>
  <si>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</si>
  <si>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</si>
  <si>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</si>
  <si>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</si>
  <si>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</si>
  <si>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</si>
  <si>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</si>
  <si>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</si>
  <si>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</si>
  <si>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</si>
  <si>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</si>
  <si>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</si>
  <si>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</si>
  <si>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</si>
  <si>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</si>
  <si>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</si>
  <si>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</si>
  <si>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</si>
  <si>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</si>
  <si>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</si>
  <si>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</si>
  <si>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</si>
  <si>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</si>
  <si>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</si>
  <si>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</si>
  <si>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</si>
  <si>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</si>
  <si>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</si>
  <si>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</si>
  <si>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</si>
  <si>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</si>
  <si>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</si>
  <si>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</si>
  <si>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</si>
  <si>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</si>
  <si>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</si>
  <si>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</si>
  <si>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</si>
  <si>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</si>
  <si>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</si>
  <si>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</si>
  <si>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</si>
  <si>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</si>
  <si>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</si>
  <si>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</si>
  <si>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</si>
  <si>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</si>
  <si>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</si>
  <si>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</si>
  <si>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17C1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</si>
  <si>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</si>
  <si>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</si>
  <si>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</si>
  <si>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</si>
  <si>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</si>
  <si>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</si>
  <si>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</si>
  <si>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</si>
  <si>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The European economy is starting to improve. Unemployment</t>
  </si>
  <si>
    <t>has dropped. However many jobs are part time or temporary.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</si>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</sst>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2016</v>
      </c>
      <c r="Q9" s="7"/>
      <c r="R9" s="226" t="s">
        <v>335</v>
      </c>
      <c r="S9" s="15">
        <f>W!$A5</f>
        <v>2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28" t="s">
        <v>15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0</v>
      </c>
      <c r="Q19" s="65"/>
      <c r="R19" s="28"/>
      <c r="S19" s="66" t="s">
        <v>24</v>
      </c>
      <c r="T19" s="67">
        <f>W!A58</f>
        <v>3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0</v>
      </c>
      <c r="Q20" s="72"/>
      <c r="R20" s="70"/>
      <c r="S20" s="28" t="s">
        <v>27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48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2016</v>
      </c>
      <c r="V1" s="7"/>
      <c r="W1" s="226" t="s">
        <v>335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0</v>
      </c>
      <c r="V6" s="116"/>
      <c r="W6" s="117">
        <f>W!A109</f>
        <v>0</v>
      </c>
      <c r="X6" s="109"/>
      <c r="Y6" s="115">
        <f>W!A110</f>
        <v>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0</v>
      </c>
      <c r="O7" s="119">
        <f>W!A192</f>
        <v>0</v>
      </c>
      <c r="P7" s="102"/>
      <c r="R7" s="101"/>
      <c r="S7" s="97" t="s">
        <v>74</v>
      </c>
      <c r="T7" s="97"/>
      <c r="U7" s="115">
        <f>W!A111</f>
        <v>0</v>
      </c>
      <c r="V7" s="116"/>
      <c r="W7" s="117">
        <f>W!A112</f>
        <v>0</v>
      </c>
      <c r="X7" s="109"/>
      <c r="Y7" s="115">
        <f>W!A113</f>
        <v>0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2</v>
      </c>
      <c r="O8" s="119">
        <f>W!A194</f>
        <v>0</v>
      </c>
      <c r="P8" s="102"/>
      <c r="R8" s="101"/>
      <c r="S8" s="97" t="s">
        <v>77</v>
      </c>
      <c r="T8" s="97"/>
      <c r="U8" s="115">
        <f>W!A114</f>
        <v>0</v>
      </c>
      <c r="V8" s="116"/>
      <c r="W8" s="117">
        <f>W!A115</f>
        <v>0</v>
      </c>
      <c r="X8" s="109"/>
      <c r="Y8" s="115">
        <f>W!A116</f>
        <v>0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9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0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50</v>
      </c>
      <c r="H12" s="102"/>
      <c r="I12" s="97"/>
      <c r="J12" s="101"/>
      <c r="K12" s="97" t="s">
        <v>87</v>
      </c>
      <c r="L12" s="97"/>
      <c r="M12" s="97"/>
      <c r="N12" s="123">
        <f>W!A197</f>
        <v>11</v>
      </c>
      <c r="O12" s="123">
        <f>W!A198</f>
        <v>0</v>
      </c>
      <c r="P12" s="102"/>
      <c r="R12" s="101"/>
      <c r="S12" s="109" t="s">
        <v>88</v>
      </c>
      <c r="T12" s="97"/>
      <c r="U12" s="115">
        <f>W!A121</f>
        <v>0</v>
      </c>
      <c r="V12" s="116"/>
      <c r="W12" s="115">
        <f>W!A124</f>
        <v>0</v>
      </c>
      <c r="X12" s="109"/>
      <c r="Y12" s="115">
        <f>W!A127</f>
        <v>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0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215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0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0</v>
      </c>
      <c r="P17" s="120">
        <f>W!B307</f>
        <v>0</v>
      </c>
      <c r="R17" s="101"/>
      <c r="S17" s="97" t="s">
        <v>99</v>
      </c>
      <c r="T17" s="97"/>
      <c r="U17" s="115">
        <f>W!A131</f>
        <v>0</v>
      </c>
      <c r="V17" s="116"/>
      <c r="W17" s="115">
        <f>W!A134</f>
        <v>0</v>
      </c>
      <c r="X17" s="109"/>
      <c r="Y17" s="115">
        <f>W!A137</f>
        <v>0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0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0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2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0</v>
      </c>
      <c r="V22" s="116"/>
      <c r="W22" s="115">
        <f>W!A144</f>
        <v>0</v>
      </c>
      <c r="X22" s="109"/>
      <c r="Y22" s="115">
        <f>W!A147</f>
        <v>0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0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0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0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0</v>
      </c>
      <c r="H26" s="102"/>
      <c r="I26" s="97"/>
      <c r="J26" s="101"/>
      <c r="K26" s="28" t="s">
        <v>113</v>
      </c>
      <c r="L26" s="19"/>
      <c r="M26" s="119">
        <f>W!A321</f>
        <v>0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100.0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2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0</v>
      </c>
      <c r="H30" s="102"/>
      <c r="I30" s="97"/>
      <c r="J30" s="101"/>
      <c r="K30" s="28" t="s">
        <v>121</v>
      </c>
      <c r="L30" s="19"/>
      <c r="M30" s="123">
        <f>W!A325</f>
        <v>2</v>
      </c>
      <c r="N30" s="123">
        <f>W!A326</f>
        <v>0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0</v>
      </c>
      <c r="V31" s="116"/>
      <c r="W31" s="115">
        <f>W!A164</f>
        <v>0</v>
      </c>
      <c r="X31" s="109"/>
      <c r="Y31" s="115">
        <f>W!A167</f>
        <v>0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0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0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0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3000</v>
      </c>
      <c r="H37" s="102"/>
      <c r="I37" s="97"/>
      <c r="J37" s="101"/>
      <c r="K37" s="97" t="s">
        <v>133</v>
      </c>
      <c r="L37" s="97"/>
      <c r="M37" s="123">
        <f>W!A296</f>
        <v>0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None</v>
      </c>
      <c r="V39" s="116"/>
      <c r="W39" s="223" t="str">
        <f>W!A178</f>
        <v>None</v>
      </c>
      <c r="X39" s="109"/>
      <c r="Y39" s="223" t="str">
        <f>W!A179</f>
        <v>None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0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4.75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2016</v>
      </c>
      <c r="W1" s="226" t="s">
        <v>335</v>
      </c>
      <c r="X1" s="15">
        <f>W!A5</f>
        <v>2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15000</v>
      </c>
      <c r="G8" s="158"/>
      <c r="H8" s="147"/>
      <c r="I8" s="147" t="s">
        <v>159</v>
      </c>
      <c r="J8" s="147"/>
      <c r="K8" s="147"/>
      <c r="L8" s="163">
        <f>W!A241</f>
        <v>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0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0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15000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585000</v>
      </c>
      <c r="S11" s="158"/>
      <c r="T11" s="147"/>
      <c r="U11" s="147" t="s">
        <v>172</v>
      </c>
      <c r="V11" s="147"/>
      <c r="W11" s="147"/>
      <c r="X11" s="163">
        <f>W!A223</f>
        <v>288459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0</v>
      </c>
      <c r="G12" s="158"/>
      <c r="H12" s="147"/>
      <c r="I12" s="147" t="s">
        <v>174</v>
      </c>
      <c r="J12" s="147"/>
      <c r="K12" s="147"/>
      <c r="L12" s="163">
        <f>W!A244</f>
        <v>183537</v>
      </c>
      <c r="M12" s="158"/>
      <c r="N12" s="147"/>
      <c r="O12" s="147" t="s">
        <v>175</v>
      </c>
      <c r="P12" s="147"/>
      <c r="Q12" s="147"/>
      <c r="R12" s="163">
        <f>SUM(R9:R11)</f>
        <v>885000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0</v>
      </c>
      <c r="M13" s="158"/>
      <c r="N13" s="147"/>
      <c r="S13" s="158"/>
      <c r="T13" s="147"/>
      <c r="U13" s="167" t="s">
        <v>179</v>
      </c>
      <c r="X13" s="166">
        <f>X9+X10-X11-X12</f>
        <v>-288459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0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0</v>
      </c>
      <c r="M15" s="158"/>
      <c r="N15" s="147"/>
      <c r="O15" s="147" t="s">
        <v>185</v>
      </c>
      <c r="P15" s="147"/>
      <c r="Q15" s="147"/>
      <c r="R15" s="163">
        <f>W!A265</f>
        <v>0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81500</v>
      </c>
      <c r="G16" s="158"/>
      <c r="H16" s="147"/>
      <c r="I16" s="147" t="s">
        <v>188</v>
      </c>
      <c r="J16" s="147"/>
      <c r="K16" s="147"/>
      <c r="L16" s="163">
        <f>W!A248</f>
        <v>0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6000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0</v>
      </c>
      <c r="G17" s="158"/>
      <c r="H17" s="147"/>
      <c r="I17" s="147" t="s">
        <v>192</v>
      </c>
      <c r="L17" s="163">
        <f>W!A249</f>
        <v>0</v>
      </c>
      <c r="M17" s="158"/>
      <c r="N17" s="147"/>
      <c r="O17" s="147" t="s">
        <v>193</v>
      </c>
      <c r="P17" s="147"/>
      <c r="Q17" s="147"/>
      <c r="R17" s="163">
        <f>W!A267</f>
        <v>160480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0</v>
      </c>
      <c r="G18" s="158"/>
      <c r="H18" s="147"/>
      <c r="I18" s="160" t="s">
        <v>196</v>
      </c>
      <c r="J18" s="147"/>
      <c r="K18" s="147"/>
      <c r="L18" s="169">
        <f>W!A250</f>
        <v>160480</v>
      </c>
      <c r="M18" s="158"/>
      <c r="N18" s="147"/>
      <c r="O18" s="147" t="s">
        <v>197</v>
      </c>
      <c r="P18" s="147"/>
      <c r="Q18" s="147"/>
      <c r="R18" s="163">
        <f>W!A268</f>
        <v>0</v>
      </c>
      <c r="S18" s="158"/>
      <c r="T18" s="147"/>
      <c r="U18" s="147" t="s">
        <v>198</v>
      </c>
      <c r="V18" s="147"/>
      <c r="W18" s="147"/>
      <c r="X18" s="169">
        <f>W!A227</f>
        <v>850000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23057</v>
      </c>
      <c r="M19" s="158"/>
      <c r="N19" s="147"/>
      <c r="O19" s="147" t="s">
        <v>201</v>
      </c>
      <c r="P19" s="147"/>
      <c r="Q19" s="147"/>
      <c r="R19" s="169">
        <f>W!A269</f>
        <v>2817541</v>
      </c>
      <c r="S19" s="158"/>
      <c r="T19" s="147"/>
      <c r="U19" s="167" t="s">
        <v>202</v>
      </c>
      <c r="X19" s="166">
        <f>X16+X17-X18</f>
        <v>-844000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0</v>
      </c>
      <c r="G20" s="158"/>
      <c r="H20" s="147"/>
      <c r="I20" s="147" t="s">
        <v>204</v>
      </c>
      <c r="J20" s="147"/>
      <c r="K20" s="147"/>
      <c r="L20" s="163">
        <f>W!A252</f>
        <v>-23057</v>
      </c>
      <c r="M20" s="158"/>
      <c r="N20" s="147"/>
      <c r="O20" s="167" t="s">
        <v>205</v>
      </c>
      <c r="R20" s="171">
        <f>SUM(R15:R19)</f>
        <v>2978021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0</v>
      </c>
      <c r="G21" s="158"/>
      <c r="H21" s="147"/>
      <c r="I21" s="147" t="s">
        <v>207</v>
      </c>
      <c r="J21" s="147"/>
      <c r="K21" s="147"/>
      <c r="L21" s="163">
        <f>W!A217</f>
        <v>219190</v>
      </c>
      <c r="M21" s="158"/>
      <c r="N21" s="147"/>
      <c r="O21" s="161" t="s">
        <v>208</v>
      </c>
      <c r="P21" s="147"/>
      <c r="Q21" s="147"/>
      <c r="R21" s="163">
        <f>R12+R20</f>
        <v>3863021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40000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190</v>
      </c>
      <c r="G23" s="158"/>
      <c r="H23" s="147"/>
      <c r="I23" s="147" t="s">
        <v>213</v>
      </c>
      <c r="J23" s="147"/>
      <c r="K23" s="147"/>
      <c r="L23" s="168">
        <f>W!A254</f>
        <v>15000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219190</v>
      </c>
      <c r="G24" s="158"/>
      <c r="H24" s="147"/>
      <c r="I24" s="167" t="s">
        <v>217</v>
      </c>
      <c r="L24" s="163">
        <f>L20-L21+L22-L23</f>
        <v>-257247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6000</v>
      </c>
      <c r="M25" s="158"/>
      <c r="N25" s="147"/>
      <c r="O25" s="165" t="s">
        <v>221</v>
      </c>
      <c r="P25" s="147"/>
      <c r="Q25" s="147"/>
      <c r="R25" s="163">
        <f>W!A272</f>
        <v>114268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0</v>
      </c>
      <c r="M26" s="158"/>
      <c r="N26" s="147"/>
      <c r="O26" s="147" t="s">
        <v>225</v>
      </c>
      <c r="P26" s="147"/>
      <c r="Q26" s="147"/>
      <c r="R26" s="169">
        <f>W!A273</f>
        <v>0</v>
      </c>
      <c r="S26" s="158"/>
      <c r="T26" s="147"/>
      <c r="U26" s="147" t="s">
        <v>226</v>
      </c>
      <c r="V26" s="147"/>
      <c r="W26" s="147"/>
      <c r="X26" s="169">
        <f>W!A232</f>
        <v>0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-251247</v>
      </c>
      <c r="G27" s="158"/>
      <c r="H27" s="147"/>
      <c r="I27" s="167" t="s">
        <v>228</v>
      </c>
      <c r="J27" s="147"/>
      <c r="K27" s="147"/>
      <c r="L27" s="166">
        <f>L24+L25-L26</f>
        <v>-251247</v>
      </c>
      <c r="M27" s="158"/>
      <c r="N27" s="147"/>
      <c r="O27" s="174" t="s">
        <v>229</v>
      </c>
      <c r="P27" s="147"/>
      <c r="Q27" s="147"/>
      <c r="R27" s="163">
        <f>SUM(R24:R26)</f>
        <v>114268</v>
      </c>
      <c r="S27" s="158"/>
      <c r="T27" s="147"/>
      <c r="U27" s="167" t="s">
        <v>230</v>
      </c>
      <c r="X27" s="166">
        <f>X22-X23-X24+X25-X26</f>
        <v>0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0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-251247</v>
      </c>
      <c r="G29" s="158"/>
      <c r="H29" s="147"/>
      <c r="I29" s="147" t="s">
        <v>235</v>
      </c>
      <c r="J29" s="147"/>
      <c r="K29" s="147"/>
      <c r="L29" s="163">
        <f>W!A256</f>
        <v>-251247</v>
      </c>
      <c r="M29" s="158"/>
      <c r="N29" s="147"/>
      <c r="S29" s="158"/>
      <c r="U29" s="147" t="s">
        <v>236</v>
      </c>
      <c r="V29" s="147"/>
      <c r="W29" s="147"/>
      <c r="X29" s="166">
        <f>W!A233</f>
        <v>-1132459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-6.281175</v>
      </c>
      <c r="M30" s="158"/>
      <c r="N30" s="147"/>
      <c r="O30" s="161" t="s">
        <v>238</v>
      </c>
      <c r="P30" s="147"/>
      <c r="Q30" s="147"/>
      <c r="R30" s="163">
        <f>R21-R27-R28</f>
        <v>3748753</v>
      </c>
      <c r="S30" s="158"/>
      <c r="U30" s="167" t="s">
        <v>239</v>
      </c>
      <c r="V30" s="147"/>
      <c r="W30" s="147"/>
      <c r="X30" s="168">
        <f>W!A234</f>
        <v>3950000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2817541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2400000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-251247</v>
      </c>
      <c r="M33" s="158"/>
      <c r="O33" s="160" t="s">
        <v>247</v>
      </c>
      <c r="P33" s="147"/>
      <c r="Q33" s="147"/>
      <c r="R33" s="163">
        <f>W!A275</f>
        <v>4000000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50000</v>
      </c>
      <c r="G34" s="158"/>
      <c r="H34" s="147"/>
      <c r="I34" s="146" t="s">
        <v>249</v>
      </c>
      <c r="J34" s="147"/>
      <c r="K34" s="147"/>
      <c r="L34" s="169">
        <f>W!A260</f>
        <v>0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116000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-251247</v>
      </c>
      <c r="M35" s="158"/>
      <c r="O35" s="147" t="s">
        <v>253</v>
      </c>
      <c r="P35" s="147"/>
      <c r="Q35" s="147"/>
      <c r="R35" s="169">
        <f>R36-R33-R34</f>
        <v>-251247</v>
      </c>
      <c r="S35" s="158"/>
      <c r="U35" s="147" t="s">
        <v>254</v>
      </c>
      <c r="V35" s="147"/>
      <c r="W35" s="147"/>
      <c r="X35" s="166">
        <f>W!A239</f>
        <v>1702000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3748753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2016</v>
      </c>
      <c r="M1" s="14" t="s">
        <v>341</v>
      </c>
      <c r="N1" s="232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4798</v>
      </c>
      <c r="H5" s="185">
        <f>W!A506</f>
        <v>4298</v>
      </c>
      <c r="I5" s="185">
        <f>W!A504</f>
        <v>5975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8.4</v>
      </c>
      <c r="H6" s="186">
        <f>W!A508/10</f>
        <v>4.4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1753</v>
      </c>
      <c r="H7" s="185">
        <f>W!A510</f>
        <v>1501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0.5</v>
      </c>
      <c r="H10" s="186">
        <f>W!A502/10</f>
        <v>1.1</v>
      </c>
      <c r="I10" s="28" t="s">
        <v>264</v>
      </c>
      <c r="J10" s="28"/>
      <c r="K10" s="117"/>
      <c r="L10" s="188">
        <f>W!A511/100</f>
        <v>0.83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126</v>
      </c>
      <c r="H16" s="233">
        <f>INT(L10*2*G20/1000)+75</f>
        <v>207</v>
      </c>
      <c r="I16" s="233">
        <f>INT(L10*3*G20/1000)+120</f>
        <v>318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159</v>
      </c>
      <c r="H17" s="233">
        <f>INT(L10*1.5*2*G20/1000)+75</f>
        <v>273</v>
      </c>
      <c r="I17" s="233">
        <f>INT(L10*1.5*3*G20/1000)+120</f>
        <v>417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79567</v>
      </c>
      <c r="H20" s="190">
        <f>W!A516</f>
        <v>75192</v>
      </c>
      <c r="I20" s="190">
        <f>W!A517</f>
        <v>71611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The European economy is starting to improve. Unemployment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has dropped. However many jobs are part time or temporary.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 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90.91</v>
      </c>
      <c r="G35" s="201">
        <f>W!A542/100</f>
        <v>90.91</v>
      </c>
      <c r="H35" s="201">
        <f>W!A562/100</f>
        <v>90.91</v>
      </c>
      <c r="I35" s="201">
        <f>W!A582/100</f>
        <v>90.91</v>
      </c>
      <c r="J35" s="201">
        <f>W!A602/100</f>
        <v>90.91</v>
      </c>
      <c r="K35" s="201">
        <f>W!A622/100</f>
        <v>90.91</v>
      </c>
      <c r="L35" s="201">
        <f>W!A642/100</f>
        <v>90.91</v>
      </c>
      <c r="M35" s="201">
        <f>W!A662/100</f>
        <v>90.91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3636400</v>
      </c>
      <c r="G36" s="201">
        <f>W!A543</f>
        <v>3636400</v>
      </c>
      <c r="H36" s="201">
        <f>W!A563</f>
        <v>3636400</v>
      </c>
      <c r="I36" s="201">
        <f>W!A583</f>
        <v>3636400</v>
      </c>
      <c r="J36" s="201">
        <f>W!A603</f>
        <v>3636400</v>
      </c>
      <c r="K36" s="201">
        <f>W!A623</f>
        <v>3636400</v>
      </c>
      <c r="L36" s="201">
        <f>W!A643</f>
        <v>3636400</v>
      </c>
      <c r="M36" s="201">
        <f>W!A663</f>
        <v>3636400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3636400</v>
      </c>
      <c r="G39" s="201">
        <f>W!A545</f>
        <v>3636400</v>
      </c>
      <c r="H39" s="201">
        <f>W!A565</f>
        <v>3636400</v>
      </c>
      <c r="I39" s="201">
        <f>W!A585</f>
        <v>3636400</v>
      </c>
      <c r="J39" s="201">
        <f>W!A605</f>
        <v>3636400</v>
      </c>
      <c r="K39" s="201">
        <f>W!A625</f>
        <v>3636400</v>
      </c>
      <c r="L39" s="201">
        <f>W!A645</f>
        <v>3636400</v>
      </c>
      <c r="M39" s="201">
        <f>W!A665</f>
        <v>3636400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0</v>
      </c>
      <c r="G43" s="201">
        <f>W!A546</f>
        <v>0</v>
      </c>
      <c r="H43" s="201">
        <f>W!A566</f>
        <v>0</v>
      </c>
      <c r="I43" s="201">
        <f>W!A586</f>
        <v>0</v>
      </c>
      <c r="J43" s="201">
        <f>W!A606</f>
        <v>0</v>
      </c>
      <c r="K43" s="201">
        <f>W!A626</f>
        <v>0</v>
      </c>
      <c r="L43" s="201">
        <f>W!A646</f>
        <v>0</v>
      </c>
      <c r="M43" s="201">
        <f>W!A666</f>
        <v>0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0</v>
      </c>
      <c r="G46" s="201">
        <f>W!A549</f>
        <v>0</v>
      </c>
      <c r="H46" s="201">
        <f>W!A569</f>
        <v>0</v>
      </c>
      <c r="I46" s="201">
        <f>W!A589</f>
        <v>0</v>
      </c>
      <c r="J46" s="201">
        <f>W!A609</f>
        <v>0</v>
      </c>
      <c r="K46" s="201">
        <f>W!A629</f>
        <v>0</v>
      </c>
      <c r="L46" s="201">
        <f>W!A649</f>
        <v>0</v>
      </c>
      <c r="M46" s="201">
        <f>W!A669</f>
        <v>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0</v>
      </c>
      <c r="G49" s="201">
        <f>W!A552</f>
        <v>0</v>
      </c>
      <c r="H49" s="201">
        <f>W!A572</f>
        <v>0</v>
      </c>
      <c r="I49" s="201">
        <f>W!A592</f>
        <v>0</v>
      </c>
      <c r="J49" s="201">
        <f>W!A612</f>
        <v>0</v>
      </c>
      <c r="K49" s="201">
        <f>W!A632</f>
        <v>0</v>
      </c>
      <c r="L49" s="201">
        <f>W!A652</f>
        <v>0</v>
      </c>
      <c r="M49" s="201">
        <f>W!A672</f>
        <v>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0</v>
      </c>
      <c r="G53" s="201">
        <f>W!A555</f>
        <v>0</v>
      </c>
      <c r="H53" s="201">
        <f>W!A575</f>
        <v>0</v>
      </c>
      <c r="I53" s="201">
        <f>W!A595</f>
        <v>0</v>
      </c>
      <c r="J53" s="201">
        <f>W!A615</f>
        <v>0</v>
      </c>
      <c r="K53" s="201">
        <f>W!A635</f>
        <v>0</v>
      </c>
      <c r="L53" s="201">
        <f>W!A655</f>
        <v>0</v>
      </c>
      <c r="M53" s="201">
        <f>W!A675</f>
        <v>0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900</v>
      </c>
      <c r="G54" s="201">
        <f>W!A556</f>
        <v>900</v>
      </c>
      <c r="H54" s="201">
        <f>W!A576</f>
        <v>900</v>
      </c>
      <c r="I54" s="201">
        <f>W!A596</f>
        <v>900</v>
      </c>
      <c r="J54" s="201">
        <f>W!A616</f>
        <v>900</v>
      </c>
      <c r="K54" s="201">
        <f>W!A636</f>
        <v>900</v>
      </c>
      <c r="L54" s="201">
        <f>W!A656</f>
        <v>900</v>
      </c>
      <c r="M54" s="201">
        <f>W!A676</f>
        <v>900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0</v>
      </c>
      <c r="G55" s="201">
        <f>W!A557</f>
        <v>0</v>
      </c>
      <c r="H55" s="201">
        <f>W!A577</f>
        <v>0</v>
      </c>
      <c r="I55" s="201">
        <f>W!A597</f>
        <v>0</v>
      </c>
      <c r="J55" s="201">
        <f>W!A617</f>
        <v>0</v>
      </c>
      <c r="K55" s="201">
        <f>W!A637</f>
        <v>0</v>
      </c>
      <c r="L55" s="201">
        <f>W!A657</f>
        <v>0</v>
      </c>
      <c r="M55" s="201">
        <f>W!A677</f>
        <v>0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6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885000</v>
      </c>
      <c r="G67" s="201">
        <f>W!A722</f>
        <v>885000</v>
      </c>
      <c r="H67" s="201">
        <f>W!A742</f>
        <v>885000</v>
      </c>
      <c r="I67" s="201">
        <f>W!A762</f>
        <v>885000</v>
      </c>
      <c r="J67" s="201">
        <f>W!A782</f>
        <v>885000</v>
      </c>
      <c r="K67" s="201">
        <f>W!A802</f>
        <v>885000</v>
      </c>
      <c r="L67" s="201">
        <f>W!A822</f>
        <v>885000</v>
      </c>
      <c r="M67" s="201">
        <f>W!A842</f>
        <v>885000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160480</v>
      </c>
      <c r="G68" s="201">
        <f>W!A723</f>
        <v>160480</v>
      </c>
      <c r="H68" s="201">
        <f>W!A743</f>
        <v>160480</v>
      </c>
      <c r="I68" s="201">
        <f>W!A763</f>
        <v>160480</v>
      </c>
      <c r="J68" s="201">
        <f>W!A783</f>
        <v>160480</v>
      </c>
      <c r="K68" s="201">
        <f>W!A803</f>
        <v>160480</v>
      </c>
      <c r="L68" s="201">
        <f>W!A823</f>
        <v>160480</v>
      </c>
      <c r="M68" s="201">
        <f>W!A843</f>
        <v>160480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0</v>
      </c>
      <c r="G69" s="201">
        <f>W!A724</f>
        <v>0</v>
      </c>
      <c r="H69" s="201">
        <f>W!A744</f>
        <v>0</v>
      </c>
      <c r="I69" s="201">
        <f>W!A764</f>
        <v>0</v>
      </c>
      <c r="J69" s="201">
        <f>W!A784</f>
        <v>0</v>
      </c>
      <c r="K69" s="201">
        <f>W!A804</f>
        <v>0</v>
      </c>
      <c r="L69" s="201">
        <f>W!A824</f>
        <v>0</v>
      </c>
      <c r="M69" s="201">
        <f>W!A844</f>
        <v>0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2817541</v>
      </c>
      <c r="G70" s="201">
        <f>W!A725</f>
        <v>2817541</v>
      </c>
      <c r="H70" s="201">
        <f>W!A745</f>
        <v>2817541</v>
      </c>
      <c r="I70" s="201">
        <f>W!A765</f>
        <v>2817541</v>
      </c>
      <c r="J70" s="201">
        <f>W!A785</f>
        <v>2817541</v>
      </c>
      <c r="K70" s="201">
        <f>W!A805</f>
        <v>2817541</v>
      </c>
      <c r="L70" s="201">
        <f>W!A825</f>
        <v>2817541</v>
      </c>
      <c r="M70" s="201">
        <f>W!A845</f>
        <v>2817541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114268</v>
      </c>
      <c r="G74" s="201">
        <f>W!A729</f>
        <v>114268</v>
      </c>
      <c r="H74" s="201">
        <f>W!A749</f>
        <v>114268</v>
      </c>
      <c r="I74" s="201">
        <f>W!A769</f>
        <v>114268</v>
      </c>
      <c r="J74" s="201">
        <f>W!A789</f>
        <v>114268</v>
      </c>
      <c r="K74" s="201">
        <f>W!A809</f>
        <v>114268</v>
      </c>
      <c r="L74" s="201">
        <f>W!A829</f>
        <v>114268</v>
      </c>
      <c r="M74" s="201">
        <f>W!A849</f>
        <v>114268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0</v>
      </c>
      <c r="G75" s="201">
        <f>W!A730</f>
        <v>0</v>
      </c>
      <c r="H75" s="201">
        <f>W!A750</f>
        <v>0</v>
      </c>
      <c r="I75" s="201">
        <f>W!A770</f>
        <v>0</v>
      </c>
      <c r="J75" s="201">
        <f>W!A790</f>
        <v>0</v>
      </c>
      <c r="K75" s="201">
        <f>W!A810</f>
        <v>0</v>
      </c>
      <c r="L75" s="201">
        <f>W!A830</f>
        <v>0</v>
      </c>
      <c r="M75" s="201">
        <f>W!A850</f>
        <v>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4000000</v>
      </c>
      <c r="G80" s="201">
        <f>W!A734</f>
        <v>4000000</v>
      </c>
      <c r="H80" s="201">
        <f>W!A754</f>
        <v>4000000</v>
      </c>
      <c r="I80" s="201">
        <f>W!A774</f>
        <v>4000000</v>
      </c>
      <c r="J80" s="201">
        <f>W!A794</f>
        <v>4000000</v>
      </c>
      <c r="K80" s="201">
        <f>W!A814</f>
        <v>4000000</v>
      </c>
      <c r="L80" s="201">
        <f>W!A834</f>
        <v>4000000</v>
      </c>
      <c r="M80" s="201">
        <f>W!A854</f>
        <v>4000000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-251247</v>
      </c>
      <c r="G82" s="201">
        <f>W!A736</f>
        <v>-251247</v>
      </c>
      <c r="H82" s="201">
        <f>W!A756</f>
        <v>-251247</v>
      </c>
      <c r="I82" s="201">
        <f>W!A776</f>
        <v>-251247</v>
      </c>
      <c r="J82" s="201">
        <f>W!A796</f>
        <v>-251247</v>
      </c>
      <c r="K82" s="201">
        <f>W!A816</f>
        <v>-251247</v>
      </c>
      <c r="L82" s="201">
        <f>W!A836</f>
        <v>-251247</v>
      </c>
      <c r="M82" s="201">
        <f>W!A856</f>
        <v>-251247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3748753</v>
      </c>
      <c r="G83" s="201">
        <f t="shared" si="0"/>
        <v>3748753</v>
      </c>
      <c r="H83" s="201">
        <f t="shared" si="0"/>
        <v>3748753</v>
      </c>
      <c r="I83" s="201">
        <f t="shared" si="0"/>
        <v>3748753</v>
      </c>
      <c r="J83" s="201">
        <f t="shared" si="0"/>
        <v>3748753</v>
      </c>
      <c r="K83" s="201">
        <f t="shared" si="0"/>
        <v>3748753</v>
      </c>
      <c r="L83" s="201">
        <f t="shared" si="0"/>
        <v>3748753</v>
      </c>
      <c r="M83" s="201">
        <f t="shared" si="0"/>
        <v>3748753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15000</v>
      </c>
      <c r="G104" s="222">
        <f>W!A429</f>
        <v>15000</v>
      </c>
      <c r="H104" s="222">
        <f>W!A436</f>
        <v>15000</v>
      </c>
      <c r="I104" s="222">
        <f>W!A443</f>
        <v>15000</v>
      </c>
      <c r="J104" s="222">
        <f>W!A450</f>
        <v>15000</v>
      </c>
      <c r="K104" s="222">
        <f>W!A457</f>
        <v>15000</v>
      </c>
      <c r="L104" s="222">
        <f>W!A464</f>
        <v>15000</v>
      </c>
      <c r="M104" s="222">
        <f>W!A471</f>
        <v>15000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60000</v>
      </c>
      <c r="G105" s="222">
        <f>W!A430</f>
        <v>60000</v>
      </c>
      <c r="H105" s="222">
        <f>W!A437</f>
        <v>60000</v>
      </c>
      <c r="I105" s="222">
        <f>W!A444</f>
        <v>60000</v>
      </c>
      <c r="J105" s="222">
        <f>W!A451</f>
        <v>60000</v>
      </c>
      <c r="K105" s="222">
        <f>W!A458</f>
        <v>60000</v>
      </c>
      <c r="L105" s="222">
        <f>W!A465</f>
        <v>60000</v>
      </c>
      <c r="M105" s="222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2</v>
      </c>
    </row>
    <row r="6" ht="12.75">
      <c r="A6" t="s">
        <v>344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10" t="s">
        <v>345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346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348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288459</v>
      </c>
    </row>
    <row r="224" ht="12.75">
      <c r="A224">
        <v>0</v>
      </c>
    </row>
    <row r="225" ht="12.75">
      <c r="A225">
        <v>6000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-1132459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116000</v>
      </c>
    </row>
    <row r="239" ht="12.75">
      <c r="A239">
        <v>1702000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183537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160480</v>
      </c>
    </row>
    <row r="251" ht="12.75">
      <c r="A251">
        <v>23057</v>
      </c>
    </row>
    <row r="252" ht="12.75">
      <c r="A252">
        <v>-23057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-251247</v>
      </c>
    </row>
    <row r="257" ht="12.75">
      <c r="A257">
        <v>-251247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160480</v>
      </c>
    </row>
    <row r="268" ht="12.75">
      <c r="A268">
        <v>0</v>
      </c>
    </row>
    <row r="269" ht="12.75">
      <c r="A269">
        <v>2817541</v>
      </c>
    </row>
    <row r="270" ht="12.75">
      <c r="A270">
        <v>2400000</v>
      </c>
    </row>
    <row r="271" ht="12.75">
      <c r="A271">
        <v>0</v>
      </c>
    </row>
    <row r="272" ht="12.75">
      <c r="A272">
        <v>114268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3748753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349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350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11" t="s">
        <v>351</v>
      </c>
    </row>
    <row r="425" ht="12.75">
      <c r="A425" s="211" t="s">
        <v>351</v>
      </c>
    </row>
    <row r="426" ht="12.75">
      <c r="A426" s="211" t="s">
        <v>351</v>
      </c>
    </row>
    <row r="427" ht="12.75">
      <c r="A427" s="211" t="s">
        <v>58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11" t="s">
        <v>351</v>
      </c>
    </row>
    <row r="432" ht="12.75">
      <c r="A432" s="211" t="s">
        <v>351</v>
      </c>
    </row>
    <row r="433" ht="12.75">
      <c r="A433" s="211" t="s">
        <v>351</v>
      </c>
    </row>
    <row r="434" ht="12.75">
      <c r="A434" s="211" t="s">
        <v>58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11" t="s">
        <v>351</v>
      </c>
    </row>
    <row r="439" ht="12.75">
      <c r="A439" s="211" t="s">
        <v>351</v>
      </c>
    </row>
    <row r="440" ht="12.75">
      <c r="A440" s="211" t="s">
        <v>351</v>
      </c>
    </row>
    <row r="441" ht="12.75">
      <c r="A441" s="211" t="s">
        <v>58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11" t="s">
        <v>351</v>
      </c>
    </row>
    <row r="446" ht="12.75">
      <c r="A446" s="211" t="s">
        <v>351</v>
      </c>
    </row>
    <row r="447" ht="12.75">
      <c r="A447" s="211" t="s">
        <v>351</v>
      </c>
    </row>
    <row r="448" ht="12.75">
      <c r="A448" s="211" t="s">
        <v>58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11" t="s">
        <v>351</v>
      </c>
    </row>
    <row r="453" ht="12.75">
      <c r="A453" s="211" t="s">
        <v>351</v>
      </c>
    </row>
    <row r="454" ht="12.75">
      <c r="A454" s="211" t="s">
        <v>351</v>
      </c>
    </row>
    <row r="455" ht="12.75">
      <c r="A455" s="211" t="s">
        <v>58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11" t="s">
        <v>351</v>
      </c>
    </row>
    <row r="460" ht="12.75">
      <c r="A460" s="211" t="s">
        <v>351</v>
      </c>
    </row>
    <row r="461" ht="12.75">
      <c r="A461" s="211" t="s">
        <v>351</v>
      </c>
    </row>
    <row r="462" ht="12.75">
      <c r="A462" s="211" t="s">
        <v>58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11" t="s">
        <v>351</v>
      </c>
    </row>
    <row r="467" ht="12.75">
      <c r="A467" s="211" t="s">
        <v>351</v>
      </c>
    </row>
    <row r="468" ht="12.75">
      <c r="A468" s="211" t="s">
        <v>351</v>
      </c>
    </row>
    <row r="469" ht="12.75">
      <c r="A469" s="211" t="s">
        <v>58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11" t="s">
        <v>351</v>
      </c>
    </row>
    <row r="474" ht="12.75">
      <c r="A474" s="211" t="s">
        <v>351</v>
      </c>
    </row>
    <row r="475" ht="12.75">
      <c r="A475" s="211" t="s">
        <v>351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352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5975</v>
      </c>
    </row>
    <row r="505" ht="12.75">
      <c r="A505">
        <v>4798</v>
      </c>
    </row>
    <row r="506" ht="12.75">
      <c r="A506">
        <v>4298</v>
      </c>
    </row>
    <row r="507" ht="12.75">
      <c r="A507">
        <v>84</v>
      </c>
    </row>
    <row r="508" ht="12.75">
      <c r="A508">
        <v>44</v>
      </c>
    </row>
    <row r="509" ht="12.75">
      <c r="A509">
        <v>1753</v>
      </c>
    </row>
    <row r="510" ht="12.75">
      <c r="A510">
        <v>1501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66040</v>
      </c>
    </row>
    <row r="515" ht="12.75">
      <c r="A515">
        <v>79567</v>
      </c>
    </row>
    <row r="516" ht="12.75">
      <c r="A516">
        <v>75192</v>
      </c>
    </row>
    <row r="517" ht="12.75">
      <c r="A517">
        <v>71611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9091</v>
      </c>
    </row>
    <row r="523" ht="12.75">
      <c r="A523">
        <v>3636400</v>
      </c>
    </row>
    <row r="524" ht="12.75">
      <c r="A524">
        <v>0</v>
      </c>
    </row>
    <row r="525" ht="12.75">
      <c r="A525">
        <v>3636400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9091</v>
      </c>
    </row>
    <row r="543" ht="12.75">
      <c r="A543">
        <v>3636400</v>
      </c>
    </row>
    <row r="544" ht="12.75">
      <c r="A544">
        <v>0</v>
      </c>
    </row>
    <row r="545" ht="12.75">
      <c r="A545">
        <v>3636400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9091</v>
      </c>
    </row>
    <row r="563" ht="12.75">
      <c r="A563">
        <v>3636400</v>
      </c>
    </row>
    <row r="564" ht="12.75">
      <c r="A564">
        <v>0</v>
      </c>
    </row>
    <row r="565" ht="12.75">
      <c r="A565">
        <v>3636400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9091</v>
      </c>
    </row>
    <row r="583" ht="12.75">
      <c r="A583">
        <v>3636400</v>
      </c>
    </row>
    <row r="584" ht="12.75">
      <c r="A584">
        <v>0</v>
      </c>
    </row>
    <row r="585" ht="12.75">
      <c r="A585">
        <v>3636400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9091</v>
      </c>
    </row>
    <row r="603" ht="12.75">
      <c r="A603">
        <v>3636400</v>
      </c>
    </row>
    <row r="604" ht="12.75">
      <c r="A604">
        <v>0</v>
      </c>
    </row>
    <row r="605" ht="12.75">
      <c r="A605">
        <v>3636400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9091</v>
      </c>
    </row>
    <row r="623" ht="12.75">
      <c r="A623">
        <v>3636400</v>
      </c>
    </row>
    <row r="624" ht="12.75">
      <c r="A624">
        <v>0</v>
      </c>
    </row>
    <row r="625" ht="12.75">
      <c r="A625">
        <v>3636400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9091</v>
      </c>
    </row>
    <row r="643" ht="12.75">
      <c r="A643">
        <v>3636400</v>
      </c>
    </row>
    <row r="644" ht="12.75">
      <c r="A644">
        <v>0</v>
      </c>
    </row>
    <row r="645" ht="12.75">
      <c r="A645">
        <v>3636400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9091</v>
      </c>
    </row>
    <row r="663" ht="12.75">
      <c r="A663">
        <v>3636400</v>
      </c>
    </row>
    <row r="664" ht="12.75">
      <c r="A664">
        <v>0</v>
      </c>
    </row>
    <row r="665" ht="12.75">
      <c r="A665">
        <v>3636400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353</v>
      </c>
    </row>
    <row r="682" ht="12.75">
      <c r="A682" t="s">
        <v>354</v>
      </c>
    </row>
    <row r="683" ht="12.75">
      <c r="A683" t="s">
        <v>58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355</v>
      </c>
    </row>
    <row r="700" ht="12.75">
      <c r="A700" t="s">
        <v>58</v>
      </c>
    </row>
    <row r="701" ht="12.75">
      <c r="A701">
        <v>1</v>
      </c>
    </row>
    <row r="702" ht="12.75">
      <c r="A702">
        <v>885000</v>
      </c>
    </row>
    <row r="703" ht="12.75">
      <c r="A703">
        <v>160480</v>
      </c>
    </row>
    <row r="704" ht="12.75">
      <c r="A704">
        <v>0</v>
      </c>
    </row>
    <row r="705" ht="12.75">
      <c r="A705">
        <v>2817541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114268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-251247</v>
      </c>
    </row>
    <row r="717" ht="12.75">
      <c r="A717">
        <v>3748753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160480</v>
      </c>
    </row>
    <row r="724" ht="12.75">
      <c r="A724">
        <v>0</v>
      </c>
    </row>
    <row r="725" ht="12.75">
      <c r="A725">
        <v>2817541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114268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-251247</v>
      </c>
    </row>
    <row r="737" ht="12.75">
      <c r="A737">
        <v>3748753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160480</v>
      </c>
    </row>
    <row r="744" ht="12.75">
      <c r="A744">
        <v>0</v>
      </c>
    </row>
    <row r="745" ht="12.75">
      <c r="A745">
        <v>2817541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114268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-251247</v>
      </c>
    </row>
    <row r="757" ht="12.75">
      <c r="A757">
        <v>3748753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160480</v>
      </c>
    </row>
    <row r="764" ht="12.75">
      <c r="A764">
        <v>0</v>
      </c>
    </row>
    <row r="765" ht="12.75">
      <c r="A765">
        <v>2817541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114268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-251247</v>
      </c>
    </row>
    <row r="777" ht="12.75">
      <c r="A777">
        <v>3748753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160480</v>
      </c>
    </row>
    <row r="784" ht="12.75">
      <c r="A784">
        <v>0</v>
      </c>
    </row>
    <row r="785" ht="12.75">
      <c r="A785">
        <v>2817541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114268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-251247</v>
      </c>
    </row>
    <row r="797" ht="12.75">
      <c r="A797">
        <v>3748753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160480</v>
      </c>
    </row>
    <row r="804" ht="12.75">
      <c r="A804">
        <v>0</v>
      </c>
    </row>
    <row r="805" ht="12.75">
      <c r="A805">
        <v>2817541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114268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-251247</v>
      </c>
    </row>
    <row r="817" ht="12.75">
      <c r="A817">
        <v>3748753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160480</v>
      </c>
    </row>
    <row r="824" ht="12.75">
      <c r="A824">
        <v>0</v>
      </c>
    </row>
    <row r="825" ht="12.75">
      <c r="A825">
        <v>2817541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114268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-251247</v>
      </c>
    </row>
    <row r="837" ht="12.75">
      <c r="A837">
        <v>3748753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160480</v>
      </c>
    </row>
    <row r="844" ht="12.75">
      <c r="A844">
        <v>0</v>
      </c>
    </row>
    <row r="845" ht="12.75">
      <c r="A845">
        <v>2817541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114268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-251247</v>
      </c>
    </row>
    <row r="857" ht="12.75">
      <c r="A857">
        <v>3748753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2018-02-08T13:27:09Z</dcterms:modified>
  <cp:category/>
  <cp:version/>
  <cp:contentType/>
  <cp:contentStatus/>
  <cp:revision>1</cp:revision>
</cp:coreProperties>
</file>