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7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<sst xmlns="http://schemas.openxmlformats.org/spreadsheetml/2006/main" count="559" uniqueCount="361">
  <si>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</si>
  <si>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</si>
  <si>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</si>
  <si>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</si>
  <si>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</si>
  <si>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</si>
  <si>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</si>
  <si>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</si>
  <si>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</si>
  <si>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</si>
  <si>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</si>
  <si>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</si>
  <si>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</si>
  <si>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</si>
  <si>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</si>
  <si>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</si>
  <si>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</si>
  <si>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</si>
  <si>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</si>
  <si>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</si>
  <si>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</si>
  <si>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</si>
  <si>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</si>
  <si>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</si>
  <si>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</si>
  <si>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</si>
  <si>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</si>
  <si>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</si>
  <si>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</si>
  <si>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</si>
  <si>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</si>
  <si>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</si>
  <si>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</si>
  <si>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</si>
  <si>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</si>
  <si>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</si>
  <si>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</si>
  <si>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</si>
  <si>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</si>
  <si>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</si>
  <si>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</si>
  <si>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</si>
  <si>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</si>
  <si>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</si>
  <si>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</si>
  <si>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</si>
  <si>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</si>
  <si>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</si>
  <si>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</si>
  <si>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</si>
  <si>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</si>
  <si>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</si>
  <si>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</si>
  <si>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</si>
  <si>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</si>
  <si>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</si>
  <si>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</si>
  <si>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</si>
  <si>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</si>
  <si>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</si>
  <si>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</si>
  <si>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</si>
  <si>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</si>
  <si>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</si>
  <si>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</si>
  <si>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</si>
  <si>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</si>
  <si>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</si>
  <si>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</si>
  <si>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</si>
  <si>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</si>
  <si>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</si>
  <si>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</si>
  <si>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</si>
  <si>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</si>
  <si>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</si>
  <si>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</si>
  <si>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</si>
  <si>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</si>
  <si>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</si>
  <si>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</si>
  <si>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</si>
  <si>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</si>
  <si>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</si>
  <si>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</si>
  <si>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</si>
  <si>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</si>
  <si>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</si>
  <si>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</si>
  <si>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</si>
  <si>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</si>
  <si>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</si>
  <si>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</si>
  <si>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</si>
  <si>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</si>
  <si>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</si>
  <si>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</si>
  <si>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</si>
  <si>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</si>
  <si>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</si>
  <si>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</si>
  <si>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</si>
  <si>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</si>
  <si>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</si>
  <si>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</si>
  <si>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</si>
  <si>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</si>
  <si>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</si>
  <si>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</si>
  <si>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</si>
  <si>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</si>
  <si>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</si>
  <si>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</si>
  <si>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</si>
  <si>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</si>
  <si>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</si>
  <si>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</si>
  <si>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</si>
  <si>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</si>
  <si>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</si>
  <si>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</si>
  <si>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</si>
  <si>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</si>
  <si>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</si>
  <si>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</si>
  <si>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</si>
  <si>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</si>
  <si>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</si>
  <si>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</si>
  <si>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</si>
  <si>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</si>
  <si>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</si>
  <si>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</si>
  <si>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</si>
  <si>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</si>
  <si>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</si>
  <si>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</si>
  <si>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</si>
  <si>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</si>
  <si>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</si>
  <si>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</si>
  <si>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</si>
  <si>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</si>
  <si>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</si>
  <si>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</si>
  <si>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</si>
  <si>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</si>
  <si>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</si>
  <si>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</si>
  <si>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</si>
  <si>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</si>
  <si>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</si>
  <si>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</si>
  <si>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</si>
  <si>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</si>
  <si>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</si>
  <si>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</si>
  <si>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</si>
  <si>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</si>
  <si>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</si>
  <si>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</si>
  <si>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</si>
  <si>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</si>
  <si>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</si>
  <si>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</si>
  <si>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</si>
  <si>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</si>
  <si>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</si>
  <si>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</si>
  <si>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</si>
  <si>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</si>
  <si>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</si>
  <si>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</si>
  <si>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</si>
  <si>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</si>
  <si>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</si>
  <si>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</si>
  <si>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</si>
  <si>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</si>
  <si>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</si>
  <si>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</si>
  <si>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</si>
  <si>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</si>
  <si>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</si>
  <si>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</si>
  <si>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</si>
  <si>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</si>
  <si>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</si>
  <si>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</si>
  <si>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</si>
  <si>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</si>
  <si>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</si>
  <si>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</si>
  <si>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</si>
  <si>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</si>
  <si>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</si>
  <si>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</si>
  <si>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</si>
  <si>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</si>
  <si>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</si>
  <si>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</si>
  <si>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</si>
  <si>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</si>
  <si>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</si>
  <si>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</si>
  <si>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</si>
  <si>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</si>
  <si>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</si>
  <si>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</si>
  <si>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</si>
  <si>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</si>
  <si>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</si>
  <si>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</si>
  <si>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</si>
  <si>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</si>
  <si>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</si>
  <si>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</si>
  <si>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</si>
  <si>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</si>
  <si>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</si>
  <si>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</si>
  <si>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</si>
  <si>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</si>
  <si>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</si>
  <si>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</si>
  <si>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</si>
  <si>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</si>
  <si>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</si>
  <si>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</si>
  <si>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</si>
  <si>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</si>
  <si>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</si>
  <si>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</si>
  <si>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</si>
  <si>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</si>
  <si>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</si>
  <si>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</si>
  <si>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</si>
  <si>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</si>
  <si>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</si>
  <si>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</si>
  <si>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</si>
  <si>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</si>
  <si>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</si>
  <si>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</si>
  <si>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</si>
  <si>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</si>
  <si>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</si>
  <si>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</si>
  <si>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</si>
  <si>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</si>
  <si>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</si>
  <si>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</si>
  <si>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</si>
  <si>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</si>
  <si>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</si>
  <si>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</si>
  <si>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</si>
  <si>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</si>
  <si>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</si>
  <si>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</si>
  <si>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</si>
  <si>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</si>
  <si>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</si>
  <si>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</si>
  <si>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</si>
  <si>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</si>
  <si>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</si>
  <si>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</si>
  <si>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</si>
  <si>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</si>
  <si>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</si>
  <si>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</si>
  <si>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</si>
  <si>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</si>
  <si>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</si>
  <si>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</si>
  <si>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</si>
  <si>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</si>
  <si>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</si>
  <si>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</si>
  <si>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</si>
  <si>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</si>
  <si>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</si>
  <si>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</si>
  <si>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</si>
  <si>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</si>
  <si>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</si>
  <si>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</si>
  <si>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</si>
  <si>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</si>
  <si>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</si>
  <si>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</si>
  <si>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</si>
  <si>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</si>
  <si>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</si>
  <si>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</si>
  <si>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</si>
  <si>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</si>
  <si>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</si>
  <si>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</si>
  <si>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</si>
  <si>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</si>
  <si>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</si>
  <si>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</si>
  <si>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</si>
  <si>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</si>
  <si>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</si>
  <si>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</si>
  <si>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</si>
  <si>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</si>
  <si>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</si>
  <si>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</si>
  <si>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</si>
  <si>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</si>
  <si>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</si>
  <si>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</si>
  <si>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</si>
  <si>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</si>
  <si>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</si>
  <si>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</si>
  <si>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</si>
  <si>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</si>
  <si>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</si>
  <si>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</si>
  <si>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</si>
  <si>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</si>
  <si>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</si>
  <si>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</si>
  <si>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</si>
  <si>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</si>
  <si>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</si>
  <si>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</si>
  <si>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</si>
  <si>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</si>
  <si>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</si>
  <si>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</si>
  <si>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</si>
  <si>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</si>
  <si>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</si>
  <si>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</si>
  <si>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</si>
  <si>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</si>
  <si>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</si>
  <si>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17C1</t>
  </si>
  <si>
    <t xml:space="preserve">   1.70</t>
  </si>
  <si>
    <t xml:space="preserve">   2.63</t>
  </si>
  <si>
    <t xml:space="preserve">   1.68</t>
  </si>
  <si>
    <t>!</t>
  </si>
  <si>
    <t>Major</t>
  </si>
  <si>
    <t>Minor</t>
  </si>
  <si>
    <t xml:space="preserve"> 95.1</t>
  </si>
  <si>
    <t>Not requested</t>
  </si>
  <si>
    <t xml:space="preserve">   **</t>
  </si>
  <si>
    <t xml:space="preserve">  ***</t>
  </si>
  <si>
    <t xml:space="preserve"> Free info</t>
  </si>
  <si>
    <t>Cyber security attacks have increased and are causing serious concerns.</t>
  </si>
  <si>
    <t>Public and private companies are being attacked and these cause both</t>
  </si>
  <si>
    <t>social and economic disturbances and high costs.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</si>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</sst>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2017</v>
      </c>
      <c r="Q9" s="7"/>
      <c r="R9" s="226" t="s">
        <v>335</v>
      </c>
      <c r="S9" s="15">
        <f>W!$A5</f>
        <v>2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28" t="s">
        <v>15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28" t="s">
        <v>17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10</v>
      </c>
      <c r="F16" s="57">
        <f>W!A13</f>
        <v>5</v>
      </c>
      <c r="G16" s="58"/>
      <c r="H16" s="57">
        <f>W!A16</f>
        <v>5</v>
      </c>
      <c r="I16" s="38"/>
      <c r="J16" s="57">
        <f>W!A19</f>
        <v>5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325</v>
      </c>
      <c r="G19" s="54">
        <f>W!B21</f>
        <v>0</v>
      </c>
      <c r="H19" s="63">
        <f>W!A24</f>
        <v>490</v>
      </c>
      <c r="I19" s="48">
        <f>W!B24</f>
        <v>0</v>
      </c>
      <c r="J19" s="63">
        <f>W!A27</f>
        <v>700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5</v>
      </c>
      <c r="Q19" s="65"/>
      <c r="R19" s="28"/>
      <c r="S19" s="66" t="s">
        <v>24</v>
      </c>
      <c r="T19" s="67">
        <f>W!A58</f>
        <v>0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335</v>
      </c>
      <c r="G20" s="54">
        <f>W!B22</f>
        <v>0</v>
      </c>
      <c r="H20" s="44">
        <f>W!A25</f>
        <v>490</v>
      </c>
      <c r="I20" s="54">
        <f>W!B25</f>
        <v>0</v>
      </c>
      <c r="J20" s="44">
        <f>W!A28</f>
        <v>725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20</v>
      </c>
      <c r="Q20" s="72"/>
      <c r="R20" s="70"/>
      <c r="S20" s="28" t="s">
        <v>27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375</v>
      </c>
      <c r="G21" s="59">
        <f>W!B23</f>
        <v>0</v>
      </c>
      <c r="H21" s="57">
        <f>W!A26</f>
        <v>590</v>
      </c>
      <c r="I21" s="59">
        <f>W!B26</f>
        <v>0</v>
      </c>
      <c r="J21" s="57">
        <f>W!A29</f>
        <v>850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5</v>
      </c>
      <c r="Q21" s="75"/>
      <c r="R21" s="44"/>
      <c r="S21" s="28" t="s">
        <v>29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1000</v>
      </c>
      <c r="G24" s="48">
        <f>W!B31</f>
        <v>0</v>
      </c>
      <c r="H24" s="63">
        <f>W!A34</f>
        <v>625</v>
      </c>
      <c r="I24" s="48">
        <f>W!B34</f>
        <v>0</v>
      </c>
      <c r="J24" s="63">
        <f>W!A37</f>
        <v>325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4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150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250</v>
      </c>
      <c r="G26" s="59">
        <f>W!B33</f>
        <v>0</v>
      </c>
      <c r="H26" s="57">
        <f>W!A36</f>
        <v>150</v>
      </c>
      <c r="I26" s="59">
        <f>W!B36</f>
        <v>0</v>
      </c>
      <c r="J26" s="41">
        <f>W!A39</f>
        <v>100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70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1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48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2017</v>
      </c>
      <c r="V1" s="7"/>
      <c r="W1" s="226" t="s">
        <v>335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1400</v>
      </c>
      <c r="V6" s="116"/>
      <c r="W6" s="117">
        <f>W!A109</f>
        <v>925</v>
      </c>
      <c r="X6" s="109"/>
      <c r="Y6" s="115">
        <f>W!A110</f>
        <v>500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17</v>
      </c>
      <c r="O7" s="119">
        <f>W!A192</f>
        <v>31</v>
      </c>
      <c r="P7" s="102"/>
      <c r="R7" s="101"/>
      <c r="S7" s="97" t="s">
        <v>74</v>
      </c>
      <c r="T7" s="97"/>
      <c r="U7" s="115">
        <f>W!A111</f>
        <v>1442</v>
      </c>
      <c r="V7" s="116"/>
      <c r="W7" s="117">
        <f>W!A112</f>
        <v>954</v>
      </c>
      <c r="X7" s="109"/>
      <c r="Y7" s="115">
        <f>W!A113</f>
        <v>516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4</v>
      </c>
      <c r="O8" s="119">
        <f>W!A194</f>
        <v>1</v>
      </c>
      <c r="P8" s="102"/>
      <c r="R8" s="101"/>
      <c r="S8" s="97" t="s">
        <v>77</v>
      </c>
      <c r="T8" s="97"/>
      <c r="U8" s="115">
        <f>W!A114</f>
        <v>42</v>
      </c>
      <c r="V8" s="116"/>
      <c r="W8" s="117">
        <f>W!A115</f>
        <v>29</v>
      </c>
      <c r="X8" s="109"/>
      <c r="Y8" s="115">
        <f>W!A116</f>
        <v>16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0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5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100</v>
      </c>
      <c r="H12" s="102"/>
      <c r="I12" s="97"/>
      <c r="J12" s="101"/>
      <c r="K12" s="97" t="s">
        <v>87</v>
      </c>
      <c r="L12" s="97"/>
      <c r="M12" s="97"/>
      <c r="N12" s="123">
        <f>W!A197</f>
        <v>21</v>
      </c>
      <c r="O12" s="123">
        <f>W!A198</f>
        <v>27</v>
      </c>
      <c r="P12" s="102"/>
      <c r="R12" s="101"/>
      <c r="S12" s="109" t="s">
        <v>88</v>
      </c>
      <c r="T12" s="97"/>
      <c r="U12" s="115">
        <f>W!A121</f>
        <v>1000</v>
      </c>
      <c r="V12" s="116"/>
      <c r="W12" s="115">
        <f>W!A124</f>
        <v>625</v>
      </c>
      <c r="X12" s="109"/>
      <c r="Y12" s="115">
        <f>W!A127</f>
        <v>325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210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150</v>
      </c>
      <c r="V13" s="116"/>
      <c r="W13" s="115">
        <f>W!A125</f>
        <v>150</v>
      </c>
      <c r="X13" s="109"/>
      <c r="Y13" s="115">
        <f>W!A128</f>
        <v>75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8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250</v>
      </c>
      <c r="V14" s="116"/>
      <c r="W14" s="115">
        <f>W!A126</f>
        <v>150</v>
      </c>
      <c r="X14" s="109"/>
      <c r="Y14" s="115">
        <f>W!A129</f>
        <v>100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57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9792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227</v>
      </c>
      <c r="P17" s="120">
        <f>W!B307</f>
        <v>0</v>
      </c>
      <c r="R17" s="101"/>
      <c r="S17" s="97" t="s">
        <v>99</v>
      </c>
      <c r="T17" s="97"/>
      <c r="U17" s="115">
        <f>W!A131</f>
        <v>1016</v>
      </c>
      <c r="V17" s="116"/>
      <c r="W17" s="115">
        <f>W!A134</f>
        <v>670</v>
      </c>
      <c r="X17" s="109"/>
      <c r="Y17" s="115">
        <f>W!A137</f>
        <v>396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8181</v>
      </c>
      <c r="P18" s="102"/>
      <c r="R18" s="101"/>
      <c r="S18" s="128" t="s">
        <v>102</v>
      </c>
      <c r="T18" s="97"/>
      <c r="U18" s="115">
        <f>W!A132</f>
        <v>122</v>
      </c>
      <c r="V18" s="116"/>
      <c r="W18" s="115">
        <f>W!A135</f>
        <v>120</v>
      </c>
      <c r="X18" s="109"/>
      <c r="Y18" s="115">
        <f>W!A138</f>
        <v>63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4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243</v>
      </c>
      <c r="V19" s="116"/>
      <c r="W19" s="115">
        <f>W!A136</f>
        <v>167</v>
      </c>
      <c r="X19" s="109"/>
      <c r="Y19" s="115">
        <f>W!A139</f>
        <v>95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0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1016</v>
      </c>
      <c r="V22" s="116"/>
      <c r="W22" s="115">
        <f>W!A144</f>
        <v>625</v>
      </c>
      <c r="X22" s="109"/>
      <c r="Y22" s="115">
        <f>W!A147</f>
        <v>384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4272</v>
      </c>
      <c r="H23" s="129"/>
      <c r="I23" s="97"/>
      <c r="R23" s="101"/>
      <c r="S23" s="128" t="s">
        <v>102</v>
      </c>
      <c r="T23" s="97"/>
      <c r="U23" s="115">
        <f>W!A142</f>
        <v>122</v>
      </c>
      <c r="V23" s="116"/>
      <c r="W23" s="115">
        <f>W!A145</f>
        <v>120</v>
      </c>
      <c r="X23" s="109"/>
      <c r="Y23" s="115">
        <f>W!A148</f>
        <v>63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56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243</v>
      </c>
      <c r="V24" s="116"/>
      <c r="W24" s="115">
        <f>W!A146</f>
        <v>150</v>
      </c>
      <c r="X24" s="109"/>
      <c r="Y24" s="115">
        <f>W!A149</f>
        <v>95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3855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24</v>
      </c>
      <c r="H26" s="102"/>
      <c r="I26" s="97"/>
      <c r="J26" s="101"/>
      <c r="K26" s="28" t="s">
        <v>113</v>
      </c>
      <c r="L26" s="19"/>
      <c r="M26" s="119">
        <f>W!A321</f>
        <v>3</v>
      </c>
      <c r="N26" s="119">
        <f>W!A322</f>
        <v>1</v>
      </c>
      <c r="O26" s="117">
        <f>IF(W!A327&gt;0,1,0)</f>
        <v>1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 95.1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22</v>
      </c>
      <c r="X27" s="109"/>
      <c r="Y27" s="115">
        <f>W!A157</f>
        <v>6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0</v>
      </c>
      <c r="N29" s="119">
        <f>MAX(N30-N26+N27,0)</f>
        <v>0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1618</v>
      </c>
      <c r="H30" s="102"/>
      <c r="I30" s="97"/>
      <c r="J30" s="101"/>
      <c r="K30" s="28" t="s">
        <v>121</v>
      </c>
      <c r="L30" s="19"/>
      <c r="M30" s="123">
        <f>W!A325</f>
        <v>3</v>
      </c>
      <c r="N30" s="123">
        <f>W!A326</f>
        <v>1</v>
      </c>
      <c r="O30" s="136">
        <f>IF(W!A328&gt;0,1,0)</f>
        <v>1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5000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119</v>
      </c>
      <c r="V31" s="116"/>
      <c r="W31" s="115">
        <f>W!A164</f>
        <v>0</v>
      </c>
      <c r="X31" s="109"/>
      <c r="Y31" s="115">
        <f>W!A167</f>
        <v>0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56</v>
      </c>
      <c r="V32" s="116"/>
      <c r="W32" s="115">
        <f>W!A165</f>
        <v>30</v>
      </c>
      <c r="X32" s="109"/>
      <c r="Y32" s="115">
        <f>W!A168</f>
        <v>12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7</v>
      </c>
      <c r="V33" s="116"/>
      <c r="W33" s="115">
        <f>W!A166</f>
        <v>0</v>
      </c>
      <c r="X33" s="109"/>
      <c r="Y33" s="115">
        <f>W!A169</f>
        <v>5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4898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1720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1381</v>
      </c>
      <c r="N36" s="115">
        <f>W!A297</f>
        <v>500</v>
      </c>
      <c r="O36" s="119">
        <f>W!A299</f>
        <v>300</v>
      </c>
      <c r="P36" s="102"/>
      <c r="R36" s="101"/>
      <c r="S36" s="108" t="s">
        <v>131</v>
      </c>
      <c r="T36" s="138"/>
      <c r="U36" s="117">
        <f>W!A171</f>
        <v>101</v>
      </c>
      <c r="V36" s="120" t="str">
        <f>W!B171</f>
        <v>!</v>
      </c>
      <c r="W36" s="117">
        <f>W!A172</f>
        <v>19</v>
      </c>
      <c r="X36" s="120">
        <f>W!B172</f>
        <v>0</v>
      </c>
      <c r="Y36" s="117">
        <f>W!A173</f>
        <v>12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0</v>
      </c>
      <c r="H37" s="102"/>
      <c r="I37" s="97"/>
      <c r="J37" s="101"/>
      <c r="K37" s="97" t="s">
        <v>133</v>
      </c>
      <c r="L37" s="97"/>
      <c r="M37" s="123">
        <f>W!A296</f>
        <v>8</v>
      </c>
      <c r="N37" s="123">
        <f>W!A298</f>
        <v>2</v>
      </c>
      <c r="O37" s="123">
        <f>W!A300</f>
        <v>2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Major</v>
      </c>
      <c r="V39" s="116"/>
      <c r="W39" s="223" t="str">
        <f>W!A178</f>
        <v>Minor</v>
      </c>
      <c r="X39" s="109"/>
      <c r="Y39" s="223" t="str">
        <f>W!A179</f>
        <v>Minor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5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6897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0.09999999999999432</v>
      </c>
      <c r="H44" s="102"/>
      <c r="I44" s="97"/>
      <c r="J44" s="101"/>
      <c r="K44" s="95" t="s">
        <v>147</v>
      </c>
      <c r="N44" s="145">
        <f>0.00052*(6*G25+O18)</f>
        <v>16.28172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67</v>
      </c>
      <c r="H45" s="102"/>
      <c r="I45" s="97"/>
      <c r="J45" s="101"/>
      <c r="K45" s="95" t="s">
        <v>150</v>
      </c>
      <c r="N45" s="144">
        <f>N43+N44</f>
        <v>21.03172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2017</v>
      </c>
      <c r="W1" s="226" t="s">
        <v>335</v>
      </c>
      <c r="X1" s="15">
        <f>W!A5</f>
        <v>2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75000</v>
      </c>
      <c r="G8" s="158"/>
      <c r="H8" s="147"/>
      <c r="I8" s="147" t="s">
        <v>159</v>
      </c>
      <c r="J8" s="147"/>
      <c r="K8" s="147"/>
      <c r="L8" s="163">
        <f>W!A241</f>
        <v>1329434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22018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1307307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12810</v>
      </c>
      <c r="G10" s="158"/>
      <c r="H10" s="147"/>
      <c r="I10" s="147" t="s">
        <v>166</v>
      </c>
      <c r="J10" s="147"/>
      <c r="K10" s="147"/>
      <c r="L10" s="163">
        <f>W!A242</f>
        <v>143405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2119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112219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1070870</v>
      </c>
      <c r="S11" s="158"/>
      <c r="T11" s="147"/>
      <c r="U11" s="147" t="s">
        <v>172</v>
      </c>
      <c r="V11" s="147"/>
      <c r="W11" s="147"/>
      <c r="X11" s="163">
        <f>W!A223</f>
        <v>1116323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13514</v>
      </c>
      <c r="G12" s="158"/>
      <c r="H12" s="147"/>
      <c r="I12" s="147" t="s">
        <v>174</v>
      </c>
      <c r="J12" s="147"/>
      <c r="K12" s="147"/>
      <c r="L12" s="163">
        <f>W!A244</f>
        <v>329690</v>
      </c>
      <c r="M12" s="158"/>
      <c r="N12" s="147"/>
      <c r="O12" s="147" t="s">
        <v>175</v>
      </c>
      <c r="P12" s="147"/>
      <c r="Q12" s="147"/>
      <c r="R12" s="163">
        <f>SUM(R9:R11)</f>
        <v>1370870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10890</v>
      </c>
      <c r="G13" s="158"/>
      <c r="H13" s="147"/>
      <c r="I13" s="147" t="s">
        <v>178</v>
      </c>
      <c r="J13" s="147"/>
      <c r="K13" s="147"/>
      <c r="L13" s="163">
        <f>W!A245</f>
        <v>72665</v>
      </c>
      <c r="M13" s="158"/>
      <c r="N13" s="147"/>
      <c r="S13" s="158"/>
      <c r="T13" s="147"/>
      <c r="U13" s="167" t="s">
        <v>179</v>
      </c>
      <c r="X13" s="166">
        <f>X9+X10-X11-X12</f>
        <v>193103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55000</v>
      </c>
      <c r="G14" s="158"/>
      <c r="H14" s="147"/>
      <c r="I14" s="147" t="s">
        <v>181</v>
      </c>
      <c r="J14" s="147"/>
      <c r="K14" s="147"/>
      <c r="L14" s="163">
        <f>W!A246</f>
        <v>178634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15000</v>
      </c>
      <c r="G15" s="158"/>
      <c r="H15" s="147"/>
      <c r="I15" s="147" t="s">
        <v>184</v>
      </c>
      <c r="J15" s="147"/>
      <c r="K15" s="147"/>
      <c r="L15" s="163">
        <f>W!A247</f>
        <v>104417</v>
      </c>
      <c r="M15" s="158"/>
      <c r="N15" s="147"/>
      <c r="O15" s="147" t="s">
        <v>185</v>
      </c>
      <c r="P15" s="147"/>
      <c r="Q15" s="147"/>
      <c r="R15" s="163">
        <f>W!A265</f>
        <v>37575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9000</v>
      </c>
      <c r="G16" s="158"/>
      <c r="H16" s="147"/>
      <c r="I16" s="147" t="s">
        <v>188</v>
      </c>
      <c r="J16" s="147"/>
      <c r="K16" s="147"/>
      <c r="L16" s="163">
        <f>W!A248</f>
        <v>2912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1437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6800</v>
      </c>
      <c r="G17" s="158"/>
      <c r="H17" s="147"/>
      <c r="I17" s="147" t="s">
        <v>192</v>
      </c>
      <c r="L17" s="163">
        <f>W!A249</f>
        <v>40700</v>
      </c>
      <c r="M17" s="158"/>
      <c r="N17" s="147"/>
      <c r="O17" s="147" t="s">
        <v>193</v>
      </c>
      <c r="P17" s="147"/>
      <c r="Q17" s="147"/>
      <c r="R17" s="163">
        <f>W!A267</f>
        <v>91761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8366</v>
      </c>
      <c r="G18" s="158"/>
      <c r="H18" s="147"/>
      <c r="I18" s="160" t="s">
        <v>196</v>
      </c>
      <c r="J18" s="147"/>
      <c r="K18" s="147"/>
      <c r="L18" s="169">
        <f>W!A250</f>
        <v>129336</v>
      </c>
      <c r="M18" s="158"/>
      <c r="N18" s="147"/>
      <c r="O18" s="147" t="s">
        <v>197</v>
      </c>
      <c r="P18" s="147"/>
      <c r="Q18" s="147"/>
      <c r="R18" s="163">
        <f>W!A268</f>
        <v>806305</v>
      </c>
      <c r="S18" s="158"/>
      <c r="T18" s="147"/>
      <c r="U18" s="147" t="s">
        <v>198</v>
      </c>
      <c r="V18" s="147"/>
      <c r="W18" s="147"/>
      <c r="X18" s="169">
        <f>W!A227</f>
        <v>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743087</v>
      </c>
      <c r="M19" s="158"/>
      <c r="N19" s="147"/>
      <c r="O19" s="147" t="s">
        <v>201</v>
      </c>
      <c r="P19" s="147"/>
      <c r="Q19" s="147"/>
      <c r="R19" s="169">
        <f>W!A269</f>
        <v>1829005</v>
      </c>
      <c r="S19" s="158"/>
      <c r="T19" s="147"/>
      <c r="U19" s="167" t="s">
        <v>202</v>
      </c>
      <c r="X19" s="166">
        <f>X16+X17-X18</f>
        <v>1437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2818</v>
      </c>
      <c r="G20" s="158"/>
      <c r="H20" s="147"/>
      <c r="I20" s="147" t="s">
        <v>204</v>
      </c>
      <c r="J20" s="147"/>
      <c r="K20" s="147"/>
      <c r="L20" s="163">
        <f>W!A252</f>
        <v>586347</v>
      </c>
      <c r="M20" s="158"/>
      <c r="N20" s="147"/>
      <c r="O20" s="167" t="s">
        <v>205</v>
      </c>
      <c r="R20" s="171">
        <f>SUM(R15:R19)</f>
        <v>2764646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9250</v>
      </c>
      <c r="G21" s="158"/>
      <c r="H21" s="147"/>
      <c r="I21" s="147" t="s">
        <v>207</v>
      </c>
      <c r="J21" s="147"/>
      <c r="K21" s="147"/>
      <c r="L21" s="163">
        <f>W!A217</f>
        <v>441026</v>
      </c>
      <c r="M21" s="158"/>
      <c r="N21" s="147"/>
      <c r="O21" s="161" t="s">
        <v>208</v>
      </c>
      <c r="P21" s="147"/>
      <c r="Q21" s="147"/>
      <c r="R21" s="163">
        <f>R12+R20</f>
        <v>4135516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70000</v>
      </c>
      <c r="G22" s="158"/>
      <c r="H22" s="147"/>
      <c r="I22" s="147" t="s">
        <v>168</v>
      </c>
      <c r="J22" s="147"/>
      <c r="K22" s="147"/>
      <c r="L22" s="163">
        <f>W!A222</f>
        <v>2119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10841</v>
      </c>
      <c r="G23" s="158"/>
      <c r="H23" s="147"/>
      <c r="I23" s="147" t="s">
        <v>213</v>
      </c>
      <c r="J23" s="147"/>
      <c r="K23" s="147"/>
      <c r="L23" s="168">
        <f>W!A254</f>
        <v>27458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441026</v>
      </c>
      <c r="G24" s="158"/>
      <c r="H24" s="147"/>
      <c r="I24" s="167" t="s">
        <v>217</v>
      </c>
      <c r="L24" s="163">
        <f>L20-L21+L22-L23</f>
        <v>119982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1437</v>
      </c>
      <c r="M25" s="158"/>
      <c r="N25" s="147"/>
      <c r="O25" s="165" t="s">
        <v>221</v>
      </c>
      <c r="P25" s="147"/>
      <c r="Q25" s="147"/>
      <c r="R25" s="163">
        <f>W!A272</f>
        <v>321601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0</v>
      </c>
      <c r="M26" s="158"/>
      <c r="N26" s="147"/>
      <c r="O26" s="147" t="s">
        <v>225</v>
      </c>
      <c r="P26" s="147"/>
      <c r="Q26" s="147"/>
      <c r="R26" s="169">
        <f>W!A273</f>
        <v>0</v>
      </c>
      <c r="S26" s="158"/>
      <c r="T26" s="147"/>
      <c r="U26" s="147" t="s">
        <v>226</v>
      </c>
      <c r="V26" s="147"/>
      <c r="W26" s="147"/>
      <c r="X26" s="169">
        <f>W!A232</f>
        <v>0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121419</v>
      </c>
      <c r="G27" s="158"/>
      <c r="H27" s="147"/>
      <c r="I27" s="167" t="s">
        <v>228</v>
      </c>
      <c r="J27" s="147"/>
      <c r="K27" s="147"/>
      <c r="L27" s="166">
        <f>L24+L25-L26</f>
        <v>121419</v>
      </c>
      <c r="M27" s="158"/>
      <c r="N27" s="147"/>
      <c r="O27" s="174" t="s">
        <v>229</v>
      </c>
      <c r="P27" s="147"/>
      <c r="Q27" s="147"/>
      <c r="R27" s="163">
        <f>SUM(R24:R26)</f>
        <v>321601</v>
      </c>
      <c r="S27" s="158"/>
      <c r="T27" s="147"/>
      <c r="U27" s="167" t="s">
        <v>230</v>
      </c>
      <c r="X27" s="166">
        <f>X22-X23-X24+X25-X26</f>
        <v>0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-307504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-186085</v>
      </c>
      <c r="G29" s="158"/>
      <c r="H29" s="147"/>
      <c r="I29" s="147" t="s">
        <v>235</v>
      </c>
      <c r="J29" s="147"/>
      <c r="K29" s="147"/>
      <c r="L29" s="163">
        <f>W!A256</f>
        <v>121419</v>
      </c>
      <c r="M29" s="158"/>
      <c r="N29" s="147"/>
      <c r="S29" s="158"/>
      <c r="U29" s="147" t="s">
        <v>236</v>
      </c>
      <c r="V29" s="147"/>
      <c r="W29" s="147"/>
      <c r="X29" s="166">
        <f>W!A233</f>
        <v>194540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3.035475</v>
      </c>
      <c r="M30" s="158"/>
      <c r="N30" s="147"/>
      <c r="O30" s="161" t="s">
        <v>238</v>
      </c>
      <c r="P30" s="147"/>
      <c r="Q30" s="147"/>
      <c r="R30" s="163">
        <f>R21-R27-R28</f>
        <v>3813915</v>
      </c>
      <c r="S30" s="158"/>
      <c r="U30" s="167" t="s">
        <v>239</v>
      </c>
      <c r="V30" s="147"/>
      <c r="W30" s="147"/>
      <c r="X30" s="168">
        <f>W!A234</f>
        <v>1634465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1829005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1150000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3660</v>
      </c>
      <c r="G33" s="158"/>
      <c r="H33" s="147"/>
      <c r="I33" s="147" t="s">
        <v>246</v>
      </c>
      <c r="J33" s="147"/>
      <c r="K33" s="147"/>
      <c r="L33" s="163">
        <f>L29-L32</f>
        <v>121419</v>
      </c>
      <c r="M33" s="158"/>
      <c r="O33" s="160" t="s">
        <v>247</v>
      </c>
      <c r="P33" s="147"/>
      <c r="Q33" s="147"/>
      <c r="R33" s="163">
        <f>W!A275</f>
        <v>4000000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1541</v>
      </c>
      <c r="G34" s="158"/>
      <c r="H34" s="147"/>
      <c r="I34" s="146" t="s">
        <v>249</v>
      </c>
      <c r="J34" s="147"/>
      <c r="K34" s="147"/>
      <c r="L34" s="169">
        <f>W!A260</f>
        <v>-307504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619000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-186085</v>
      </c>
      <c r="M35" s="158"/>
      <c r="O35" s="147" t="s">
        <v>253</v>
      </c>
      <c r="P35" s="147"/>
      <c r="Q35" s="147"/>
      <c r="R35" s="169">
        <f>R36-R33-R34</f>
        <v>-186085</v>
      </c>
      <c r="S35" s="158"/>
      <c r="U35" s="147" t="s">
        <v>254</v>
      </c>
      <c r="V35" s="147"/>
      <c r="W35" s="147"/>
      <c r="X35" s="166">
        <f>W!A239</f>
        <v>1468000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3813915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2017</v>
      </c>
      <c r="M1" s="14" t="s">
        <v>341</v>
      </c>
      <c r="N1" s="232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4155</v>
      </c>
      <c r="H5" s="185">
        <f>W!A506</f>
        <v>4285</v>
      </c>
      <c r="I5" s="185">
        <f>W!A504</f>
        <v>6038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8.4</v>
      </c>
      <c r="H6" s="186">
        <f>W!A508/10</f>
        <v>4.4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1895</v>
      </c>
      <c r="H7" s="185">
        <f>W!A510</f>
        <v>1897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0.5</v>
      </c>
      <c r="H10" s="186">
        <f>W!A502/10</f>
        <v>1.1</v>
      </c>
      <c r="I10" s="28" t="s">
        <v>264</v>
      </c>
      <c r="J10" s="28"/>
      <c r="K10" s="117"/>
      <c r="L10" s="188">
        <f>W!A511/100</f>
        <v>0.83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125</v>
      </c>
      <c r="H16" s="233">
        <f>INT(L10*2*G20/1000)+75</f>
        <v>205</v>
      </c>
      <c r="I16" s="233">
        <f>INT(L10*3*G20/1000)+120</f>
        <v>315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157</v>
      </c>
      <c r="H17" s="233">
        <f>INT(L10*1.5*2*G20/1000)+75</f>
        <v>270</v>
      </c>
      <c r="I17" s="233">
        <f>INT(L10*1.5*3*G20/1000)+120</f>
        <v>413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78498</v>
      </c>
      <c r="H20" s="190">
        <f>W!A516</f>
        <v>75387</v>
      </c>
      <c r="I20" s="190">
        <f>W!A517</f>
        <v>71419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Cyber security attacks have increased and are causing serious concerns.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Public and private companies are being attacked and these cause both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social and economic disturbances and high costs.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 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104.37</v>
      </c>
      <c r="G35" s="201">
        <f>W!A542/100</f>
        <v>104.37</v>
      </c>
      <c r="H35" s="201">
        <f>W!A562/100</f>
        <v>104.37</v>
      </c>
      <c r="I35" s="201">
        <f>W!A582/100</f>
        <v>104.37</v>
      </c>
      <c r="J35" s="201">
        <f>W!A602/100</f>
        <v>104.37</v>
      </c>
      <c r="K35" s="201">
        <f>W!A622/100</f>
        <v>104.37</v>
      </c>
      <c r="L35" s="201">
        <f>W!A642/100</f>
        <v>104.37</v>
      </c>
      <c r="M35" s="201">
        <f>W!A662/100</f>
        <v>104.37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4174800</v>
      </c>
      <c r="G36" s="201">
        <f>W!A543</f>
        <v>4174800</v>
      </c>
      <c r="H36" s="201">
        <f>W!A563</f>
        <v>4174800</v>
      </c>
      <c r="I36" s="201">
        <f>W!A583</f>
        <v>4174800</v>
      </c>
      <c r="J36" s="201">
        <f>W!A603</f>
        <v>4174800</v>
      </c>
      <c r="K36" s="201">
        <f>W!A623</f>
        <v>4174800</v>
      </c>
      <c r="L36" s="201">
        <f>W!A643</f>
        <v>4174800</v>
      </c>
      <c r="M36" s="201">
        <f>W!A663</f>
        <v>4174800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4174800</v>
      </c>
      <c r="G39" s="201">
        <f>W!A545</f>
        <v>4174800</v>
      </c>
      <c r="H39" s="201">
        <f>W!A565</f>
        <v>4174800</v>
      </c>
      <c r="I39" s="201">
        <f>W!A585</f>
        <v>4174800</v>
      </c>
      <c r="J39" s="201">
        <f>W!A605</f>
        <v>4174800</v>
      </c>
      <c r="K39" s="201">
        <f>W!A625</f>
        <v>4174800</v>
      </c>
      <c r="L39" s="201">
        <f>W!A645</f>
        <v>4174800</v>
      </c>
      <c r="M39" s="201">
        <f>W!A665</f>
        <v>4174800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325</v>
      </c>
      <c r="G43" s="201">
        <f>W!A546</f>
        <v>325</v>
      </c>
      <c r="H43" s="201">
        <f>W!A566</f>
        <v>325</v>
      </c>
      <c r="I43" s="201">
        <f>W!A586</f>
        <v>325</v>
      </c>
      <c r="J43" s="201">
        <f>W!A606</f>
        <v>325</v>
      </c>
      <c r="K43" s="201">
        <f>W!A626</f>
        <v>325</v>
      </c>
      <c r="L43" s="201">
        <f>W!A646</f>
        <v>325</v>
      </c>
      <c r="M43" s="201">
        <f>W!A666</f>
        <v>325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335</v>
      </c>
      <c r="G44" s="201">
        <f>W!A547</f>
        <v>335</v>
      </c>
      <c r="H44" s="201">
        <f>W!A567</f>
        <v>335</v>
      </c>
      <c r="I44" s="201">
        <f>W!A587</f>
        <v>335</v>
      </c>
      <c r="J44" s="201">
        <f>W!A607</f>
        <v>335</v>
      </c>
      <c r="K44" s="201">
        <f>W!A627</f>
        <v>335</v>
      </c>
      <c r="L44" s="201">
        <f>W!A647</f>
        <v>335</v>
      </c>
      <c r="M44" s="201">
        <f>W!A667</f>
        <v>335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375</v>
      </c>
      <c r="G45" s="201">
        <f>W!A548</f>
        <v>375</v>
      </c>
      <c r="H45" s="201">
        <f>W!A568</f>
        <v>375</v>
      </c>
      <c r="I45" s="201">
        <f>W!A588</f>
        <v>375</v>
      </c>
      <c r="J45" s="201">
        <f>W!A608</f>
        <v>375</v>
      </c>
      <c r="K45" s="201">
        <f>W!A628</f>
        <v>375</v>
      </c>
      <c r="L45" s="201">
        <f>W!A648</f>
        <v>375</v>
      </c>
      <c r="M45" s="201">
        <f>W!A668</f>
        <v>375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490</v>
      </c>
      <c r="G46" s="201">
        <f>W!A549</f>
        <v>490</v>
      </c>
      <c r="H46" s="201">
        <f>W!A569</f>
        <v>490</v>
      </c>
      <c r="I46" s="201">
        <f>W!A589</f>
        <v>490</v>
      </c>
      <c r="J46" s="201">
        <f>W!A609</f>
        <v>490</v>
      </c>
      <c r="K46" s="201">
        <f>W!A629</f>
        <v>490</v>
      </c>
      <c r="L46" s="201">
        <f>W!A649</f>
        <v>490</v>
      </c>
      <c r="M46" s="201">
        <f>W!A669</f>
        <v>490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490</v>
      </c>
      <c r="G47" s="201">
        <f>W!A550</f>
        <v>490</v>
      </c>
      <c r="H47" s="201">
        <f>W!A570</f>
        <v>490</v>
      </c>
      <c r="I47" s="201">
        <f>W!A590</f>
        <v>490</v>
      </c>
      <c r="J47" s="201">
        <f>W!A610</f>
        <v>490</v>
      </c>
      <c r="K47" s="201">
        <f>W!A630</f>
        <v>490</v>
      </c>
      <c r="L47" s="201">
        <f>W!A650</f>
        <v>490</v>
      </c>
      <c r="M47" s="201">
        <f>W!A670</f>
        <v>490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590</v>
      </c>
      <c r="G48" s="201">
        <f>W!A551</f>
        <v>590</v>
      </c>
      <c r="H48" s="201">
        <f>W!A571</f>
        <v>590</v>
      </c>
      <c r="I48" s="201">
        <f>W!A591</f>
        <v>590</v>
      </c>
      <c r="J48" s="201">
        <f>W!A611</f>
        <v>590</v>
      </c>
      <c r="K48" s="201">
        <f>W!A631</f>
        <v>590</v>
      </c>
      <c r="L48" s="201">
        <f>W!A651</f>
        <v>590</v>
      </c>
      <c r="M48" s="201">
        <f>W!A671</f>
        <v>590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700</v>
      </c>
      <c r="G49" s="201">
        <f>W!A552</f>
        <v>700</v>
      </c>
      <c r="H49" s="201">
        <f>W!A572</f>
        <v>700</v>
      </c>
      <c r="I49" s="201">
        <f>W!A592</f>
        <v>700</v>
      </c>
      <c r="J49" s="201">
        <f>W!A612</f>
        <v>700</v>
      </c>
      <c r="K49" s="201">
        <f>W!A632</f>
        <v>700</v>
      </c>
      <c r="L49" s="201">
        <f>W!A652</f>
        <v>700</v>
      </c>
      <c r="M49" s="201">
        <f>W!A672</f>
        <v>700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725</v>
      </c>
      <c r="G50" s="201">
        <f>W!A553</f>
        <v>725</v>
      </c>
      <c r="H50" s="201">
        <f>W!A573</f>
        <v>725</v>
      </c>
      <c r="I50" s="201">
        <f>W!A593</f>
        <v>725</v>
      </c>
      <c r="J50" s="201">
        <f>W!A613</f>
        <v>725</v>
      </c>
      <c r="K50" s="201">
        <f>W!A633</f>
        <v>725</v>
      </c>
      <c r="L50" s="201">
        <f>W!A653</f>
        <v>725</v>
      </c>
      <c r="M50" s="201">
        <f>W!A673</f>
        <v>725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850</v>
      </c>
      <c r="G51" s="201">
        <f>W!A554</f>
        <v>850</v>
      </c>
      <c r="H51" s="201">
        <f>W!A574</f>
        <v>850</v>
      </c>
      <c r="I51" s="201">
        <f>W!A594</f>
        <v>850</v>
      </c>
      <c r="J51" s="201">
        <f>W!A614</f>
        <v>850</v>
      </c>
      <c r="K51" s="201">
        <f>W!A634</f>
        <v>850</v>
      </c>
      <c r="L51" s="201">
        <f>W!A654</f>
        <v>850</v>
      </c>
      <c r="M51" s="201">
        <f>W!A674</f>
        <v>850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49</v>
      </c>
      <c r="G53" s="201">
        <f>W!A555</f>
        <v>49</v>
      </c>
      <c r="H53" s="201">
        <f>W!A575</f>
        <v>49</v>
      </c>
      <c r="I53" s="201">
        <f>W!A595</f>
        <v>49</v>
      </c>
      <c r="J53" s="201">
        <f>W!A615</f>
        <v>49</v>
      </c>
      <c r="K53" s="201">
        <f>W!A635</f>
        <v>49</v>
      </c>
      <c r="L53" s="201">
        <f>W!A655</f>
        <v>49</v>
      </c>
      <c r="M53" s="201">
        <f>W!A675</f>
        <v>49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1200</v>
      </c>
      <c r="G54" s="201">
        <f>W!A556</f>
        <v>1200</v>
      </c>
      <c r="H54" s="201">
        <f>W!A576</f>
        <v>1200</v>
      </c>
      <c r="I54" s="201">
        <f>W!A596</f>
        <v>1200</v>
      </c>
      <c r="J54" s="201">
        <f>W!A616</f>
        <v>1200</v>
      </c>
      <c r="K54" s="201">
        <f>W!A636</f>
        <v>1200</v>
      </c>
      <c r="L54" s="201">
        <f>W!A656</f>
        <v>1200</v>
      </c>
      <c r="M54" s="201">
        <f>W!A676</f>
        <v>1200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4</v>
      </c>
      <c r="G55" s="201">
        <f>W!A557</f>
        <v>4</v>
      </c>
      <c r="H55" s="201">
        <f>W!A577</f>
        <v>4</v>
      </c>
      <c r="I55" s="201">
        <f>W!A597</f>
        <v>4</v>
      </c>
      <c r="J55" s="201">
        <f>W!A617</f>
        <v>4</v>
      </c>
      <c r="K55" s="201">
        <f>W!A637</f>
        <v>4</v>
      </c>
      <c r="L55" s="201">
        <f>W!A657</f>
        <v>4</v>
      </c>
      <c r="M55" s="201">
        <f>W!A677</f>
        <v>4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10</v>
      </c>
      <c r="M61" s="14" t="s">
        <v>341</v>
      </c>
      <c r="N61" s="232">
        <f>W!$A63</f>
        <v>7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1370870</v>
      </c>
      <c r="G67" s="201">
        <f>W!A722</f>
        <v>1370870</v>
      </c>
      <c r="H67" s="201">
        <f>W!A742</f>
        <v>1370870</v>
      </c>
      <c r="I67" s="201">
        <f>W!A762</f>
        <v>1370870</v>
      </c>
      <c r="J67" s="201">
        <f>W!A782</f>
        <v>1370870</v>
      </c>
      <c r="K67" s="201">
        <f>W!A802</f>
        <v>1370870</v>
      </c>
      <c r="L67" s="201">
        <f>W!A822</f>
        <v>1370870</v>
      </c>
      <c r="M67" s="201">
        <f>W!A842</f>
        <v>1370870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129336</v>
      </c>
      <c r="G68" s="201">
        <f>W!A723</f>
        <v>129336</v>
      </c>
      <c r="H68" s="201">
        <f>W!A743</f>
        <v>129336</v>
      </c>
      <c r="I68" s="201">
        <f>W!A763</f>
        <v>129336</v>
      </c>
      <c r="J68" s="201">
        <f>W!A783</f>
        <v>129336</v>
      </c>
      <c r="K68" s="201">
        <f>W!A803</f>
        <v>129336</v>
      </c>
      <c r="L68" s="201">
        <f>W!A823</f>
        <v>129336</v>
      </c>
      <c r="M68" s="201">
        <f>W!A843</f>
        <v>129336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806305</v>
      </c>
      <c r="G69" s="201">
        <f>W!A724</f>
        <v>806305</v>
      </c>
      <c r="H69" s="201">
        <f>W!A744</f>
        <v>806305</v>
      </c>
      <c r="I69" s="201">
        <f>W!A764</f>
        <v>806305</v>
      </c>
      <c r="J69" s="201">
        <f>W!A784</f>
        <v>806305</v>
      </c>
      <c r="K69" s="201">
        <f>W!A804</f>
        <v>806305</v>
      </c>
      <c r="L69" s="201">
        <f>W!A824</f>
        <v>806305</v>
      </c>
      <c r="M69" s="201">
        <f>W!A844</f>
        <v>806305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1829005</v>
      </c>
      <c r="G70" s="201">
        <f>W!A725</f>
        <v>1829005</v>
      </c>
      <c r="H70" s="201">
        <f>W!A745</f>
        <v>1829005</v>
      </c>
      <c r="I70" s="201">
        <f>W!A765</f>
        <v>1829005</v>
      </c>
      <c r="J70" s="201">
        <f>W!A785</f>
        <v>1829005</v>
      </c>
      <c r="K70" s="201">
        <f>W!A805</f>
        <v>1829005</v>
      </c>
      <c r="L70" s="201">
        <f>W!A825</f>
        <v>1829005</v>
      </c>
      <c r="M70" s="201">
        <f>W!A845</f>
        <v>1829005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321601</v>
      </c>
      <c r="G74" s="201">
        <f>W!A729</f>
        <v>321601</v>
      </c>
      <c r="H74" s="201">
        <f>W!A749</f>
        <v>321601</v>
      </c>
      <c r="I74" s="201">
        <f>W!A769</f>
        <v>321601</v>
      </c>
      <c r="J74" s="201">
        <f>W!A789</f>
        <v>321601</v>
      </c>
      <c r="K74" s="201">
        <f>W!A809</f>
        <v>321601</v>
      </c>
      <c r="L74" s="201">
        <f>W!A829</f>
        <v>321601</v>
      </c>
      <c r="M74" s="201">
        <f>W!A849</f>
        <v>321601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0</v>
      </c>
      <c r="G75" s="201">
        <f>W!A730</f>
        <v>0</v>
      </c>
      <c r="H75" s="201">
        <f>W!A750</f>
        <v>0</v>
      </c>
      <c r="I75" s="201">
        <f>W!A770</f>
        <v>0</v>
      </c>
      <c r="J75" s="201">
        <f>W!A790</f>
        <v>0</v>
      </c>
      <c r="K75" s="201">
        <f>W!A810</f>
        <v>0</v>
      </c>
      <c r="L75" s="201">
        <f>W!A830</f>
        <v>0</v>
      </c>
      <c r="M75" s="201">
        <f>W!A850</f>
        <v>0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4000000</v>
      </c>
      <c r="G80" s="201">
        <f>W!A734</f>
        <v>4000000</v>
      </c>
      <c r="H80" s="201">
        <f>W!A754</f>
        <v>4000000</v>
      </c>
      <c r="I80" s="201">
        <f>W!A774</f>
        <v>4000000</v>
      </c>
      <c r="J80" s="201">
        <f>W!A794</f>
        <v>4000000</v>
      </c>
      <c r="K80" s="201">
        <f>W!A814</f>
        <v>4000000</v>
      </c>
      <c r="L80" s="201">
        <f>W!A834</f>
        <v>4000000</v>
      </c>
      <c r="M80" s="201">
        <f>W!A854</f>
        <v>4000000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-186085</v>
      </c>
      <c r="G82" s="201">
        <f>W!A736</f>
        <v>-186085</v>
      </c>
      <c r="H82" s="201">
        <f>W!A756</f>
        <v>-186085</v>
      </c>
      <c r="I82" s="201">
        <f>W!A776</f>
        <v>-186085</v>
      </c>
      <c r="J82" s="201">
        <f>W!A796</f>
        <v>-186085</v>
      </c>
      <c r="K82" s="201">
        <f>W!A816</f>
        <v>-186085</v>
      </c>
      <c r="L82" s="201">
        <f>W!A836</f>
        <v>-186085</v>
      </c>
      <c r="M82" s="201">
        <f>W!A856</f>
        <v>-186085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3813915</v>
      </c>
      <c r="G83" s="201">
        <f t="shared" si="0"/>
        <v>3813915</v>
      </c>
      <c r="H83" s="201">
        <f t="shared" si="0"/>
        <v>3813915</v>
      </c>
      <c r="I83" s="201">
        <f t="shared" si="0"/>
        <v>3813915</v>
      </c>
      <c r="J83" s="201">
        <f t="shared" si="0"/>
        <v>3813915</v>
      </c>
      <c r="K83" s="201">
        <f t="shared" si="0"/>
        <v>3813915</v>
      </c>
      <c r="L83" s="201">
        <f t="shared" si="0"/>
        <v>3813915</v>
      </c>
      <c r="M83" s="201">
        <f t="shared" si="0"/>
        <v>3813915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75000</v>
      </c>
      <c r="G104" s="222">
        <f>W!A429</f>
        <v>75000</v>
      </c>
      <c r="H104" s="222">
        <f>W!A436</f>
        <v>75000</v>
      </c>
      <c r="I104" s="222">
        <f>W!A443</f>
        <v>75000</v>
      </c>
      <c r="J104" s="222">
        <f>W!A450</f>
        <v>75000</v>
      </c>
      <c r="K104" s="222">
        <f>W!A457</f>
        <v>75000</v>
      </c>
      <c r="L104" s="222">
        <f>W!A464</f>
        <v>75000</v>
      </c>
      <c r="M104" s="222">
        <f>W!A471</f>
        <v>75000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55000</v>
      </c>
      <c r="G105" s="222">
        <f>W!A430</f>
        <v>55000</v>
      </c>
      <c r="H105" s="222">
        <f>W!A437</f>
        <v>55000</v>
      </c>
      <c r="I105" s="222">
        <f>W!A444</f>
        <v>55000</v>
      </c>
      <c r="J105" s="222">
        <f>W!A451</f>
        <v>55000</v>
      </c>
      <c r="K105" s="222">
        <f>W!A458</f>
        <v>55000</v>
      </c>
      <c r="L105" s="222">
        <f>W!A465</f>
        <v>55000</v>
      </c>
      <c r="M105" s="222">
        <f>W!A472</f>
        <v>55000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***</v>
      </c>
      <c r="G108" s="202" t="str">
        <f>W!A432</f>
        <v>  ***</v>
      </c>
      <c r="H108" s="202" t="str">
        <f>W!A439</f>
        <v>  ***</v>
      </c>
      <c r="I108" s="202" t="str">
        <f>W!A446</f>
        <v>  ***</v>
      </c>
      <c r="J108" s="202" t="str">
        <f>W!A453</f>
        <v>  ***</v>
      </c>
      <c r="K108" s="202" t="str">
        <f>W!A460</f>
        <v>  ***</v>
      </c>
      <c r="L108" s="202" t="str">
        <f>W!A467</f>
        <v>  ***</v>
      </c>
      <c r="M108" s="202" t="str">
        <f>W!A474</f>
        <v>  ***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  **</v>
      </c>
      <c r="G110" s="202" t="str">
        <f>W!A434</f>
        <v>   **</v>
      </c>
      <c r="H110" s="202" t="str">
        <f>W!A441</f>
        <v>   **</v>
      </c>
      <c r="I110" s="202" t="str">
        <f>W!A448</f>
        <v>   **</v>
      </c>
      <c r="J110" s="202" t="str">
        <f>W!A455</f>
        <v>   **</v>
      </c>
      <c r="K110" s="202" t="str">
        <f>W!A462</f>
        <v>   **</v>
      </c>
      <c r="L110" s="202" t="str">
        <f>W!A469</f>
        <v>   **</v>
      </c>
      <c r="M110" s="202" t="str">
        <f>W!A476</f>
        <v>   **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.4218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2017</v>
      </c>
    </row>
    <row r="5" ht="12.75">
      <c r="A5">
        <v>2</v>
      </c>
    </row>
    <row r="6" ht="12.75">
      <c r="A6" t="s">
        <v>344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5</v>
      </c>
    </row>
    <row r="14" ht="12.75">
      <c r="A14">
        <v>5</v>
      </c>
    </row>
    <row r="15" ht="12.75">
      <c r="A15">
        <v>5</v>
      </c>
    </row>
    <row r="16" ht="12.75">
      <c r="A16">
        <v>5</v>
      </c>
    </row>
    <row r="17" ht="12.75">
      <c r="A17">
        <v>10</v>
      </c>
    </row>
    <row r="18" ht="12.75">
      <c r="A18">
        <v>5</v>
      </c>
    </row>
    <row r="19" ht="12.75">
      <c r="A19">
        <v>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375</v>
      </c>
    </row>
    <row r="24" ht="12.75">
      <c r="A24">
        <v>490</v>
      </c>
    </row>
    <row r="25" ht="12.75">
      <c r="A25">
        <v>490</v>
      </c>
    </row>
    <row r="26" ht="12.75">
      <c r="A26">
        <v>590</v>
      </c>
    </row>
    <row r="27" ht="12.75">
      <c r="A27">
        <v>700</v>
      </c>
    </row>
    <row r="28" ht="12.75">
      <c r="A28">
        <v>725</v>
      </c>
    </row>
    <row r="29" ht="12.75">
      <c r="A29">
        <v>850</v>
      </c>
    </row>
    <row r="30" ht="12.75">
      <c r="A30">
        <v>0</v>
      </c>
    </row>
    <row r="31" ht="12.75">
      <c r="A31">
        <v>1000</v>
      </c>
    </row>
    <row r="32" ht="12.75">
      <c r="A32">
        <v>150</v>
      </c>
    </row>
    <row r="33" ht="12.75">
      <c r="A33">
        <v>250</v>
      </c>
    </row>
    <row r="34" ht="12.75">
      <c r="A34">
        <v>625</v>
      </c>
    </row>
    <row r="35" ht="12.75">
      <c r="A35">
        <v>150</v>
      </c>
    </row>
    <row r="36" ht="12.75">
      <c r="A36">
        <v>150</v>
      </c>
    </row>
    <row r="37" ht="12.75">
      <c r="A37">
        <v>325</v>
      </c>
    </row>
    <row r="38" ht="12.75">
      <c r="A38">
        <v>75</v>
      </c>
    </row>
    <row r="39" ht="12.75">
      <c r="A39">
        <v>100</v>
      </c>
    </row>
    <row r="40" ht="12.75">
      <c r="A40">
        <v>0</v>
      </c>
    </row>
    <row r="41" ht="12.75">
      <c r="A41">
        <v>0</v>
      </c>
    </row>
    <row r="42" ht="12.75">
      <c r="A42">
        <v>1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4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70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93</v>
      </c>
    </row>
    <row r="103" ht="12.75">
      <c r="A103">
        <v>112</v>
      </c>
    </row>
    <row r="104" ht="12.75">
      <c r="A104">
        <v>93</v>
      </c>
    </row>
    <row r="105" ht="12.75">
      <c r="A105" t="s">
        <v>345</v>
      </c>
    </row>
    <row r="106" ht="12.75">
      <c r="A106" t="s">
        <v>346</v>
      </c>
    </row>
    <row r="107" ht="12.75">
      <c r="A107" t="s">
        <v>347</v>
      </c>
    </row>
    <row r="108" ht="12.75">
      <c r="A108">
        <v>1400</v>
      </c>
    </row>
    <row r="109" ht="12.75">
      <c r="A109">
        <v>925</v>
      </c>
    </row>
    <row r="110" ht="12.75">
      <c r="A110">
        <v>500</v>
      </c>
    </row>
    <row r="111" ht="12.75">
      <c r="A111">
        <v>1442</v>
      </c>
    </row>
    <row r="112" ht="12.75">
      <c r="A112">
        <v>954</v>
      </c>
    </row>
    <row r="113" ht="12.75">
      <c r="A113">
        <v>516</v>
      </c>
    </row>
    <row r="114" ht="12.75">
      <c r="A114">
        <v>42</v>
      </c>
    </row>
    <row r="115" ht="12.75">
      <c r="A115">
        <v>29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1000</v>
      </c>
    </row>
    <row r="122" ht="12.75">
      <c r="A122">
        <v>150</v>
      </c>
    </row>
    <row r="123" ht="12.75">
      <c r="A123">
        <v>250</v>
      </c>
    </row>
    <row r="124" ht="12.75">
      <c r="A124">
        <v>625</v>
      </c>
    </row>
    <row r="125" ht="12.75">
      <c r="A125">
        <v>150</v>
      </c>
    </row>
    <row r="126" ht="12.75">
      <c r="A126">
        <v>150</v>
      </c>
    </row>
    <row r="127" ht="12.75">
      <c r="A127">
        <v>325</v>
      </c>
    </row>
    <row r="128" ht="12.75">
      <c r="A128">
        <v>75</v>
      </c>
    </row>
    <row r="129" ht="12.75">
      <c r="A129">
        <v>100</v>
      </c>
    </row>
    <row r="130" ht="12.75">
      <c r="A130">
        <v>999</v>
      </c>
    </row>
    <row r="131" ht="12.75">
      <c r="A131">
        <v>1016</v>
      </c>
    </row>
    <row r="132" ht="12.75">
      <c r="A132">
        <v>122</v>
      </c>
    </row>
    <row r="133" ht="12.75">
      <c r="A133">
        <v>243</v>
      </c>
    </row>
    <row r="134" ht="12.75">
      <c r="A134">
        <v>670</v>
      </c>
    </row>
    <row r="135" ht="12.75">
      <c r="A135">
        <v>120</v>
      </c>
    </row>
    <row r="136" ht="12.75">
      <c r="A136">
        <v>167</v>
      </c>
    </row>
    <row r="137" ht="12.75">
      <c r="A137">
        <v>396</v>
      </c>
    </row>
    <row r="138" ht="12.75">
      <c r="A138">
        <v>63</v>
      </c>
    </row>
    <row r="139" ht="12.75">
      <c r="A139">
        <v>95</v>
      </c>
    </row>
    <row r="140" ht="12.75">
      <c r="A140">
        <v>999</v>
      </c>
    </row>
    <row r="141" ht="12.75">
      <c r="A141">
        <v>1016</v>
      </c>
    </row>
    <row r="142" ht="12.75">
      <c r="A142">
        <v>122</v>
      </c>
    </row>
    <row r="143" ht="12.75">
      <c r="A143">
        <v>243</v>
      </c>
    </row>
    <row r="144" ht="12.75">
      <c r="A144">
        <v>625</v>
      </c>
    </row>
    <row r="145" ht="12.75">
      <c r="A145">
        <v>120</v>
      </c>
    </row>
    <row r="146" ht="12.75">
      <c r="A146">
        <v>150</v>
      </c>
    </row>
    <row r="147" ht="12.75">
      <c r="A147">
        <v>384</v>
      </c>
    </row>
    <row r="148" ht="12.75">
      <c r="A148">
        <v>63</v>
      </c>
    </row>
    <row r="149" ht="12.75">
      <c r="A149">
        <v>95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22</v>
      </c>
    </row>
    <row r="155" ht="12.75">
      <c r="A155">
        <v>0</v>
      </c>
    </row>
    <row r="156" ht="12.75">
      <c r="A156">
        <v>0</v>
      </c>
    </row>
    <row r="157" ht="12.75">
      <c r="A157">
        <v>6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119</v>
      </c>
    </row>
    <row r="162" ht="12.75">
      <c r="A162">
        <v>56</v>
      </c>
    </row>
    <row r="163" ht="12.75">
      <c r="A163">
        <v>7</v>
      </c>
    </row>
    <row r="164" ht="12.75">
      <c r="A164">
        <v>0</v>
      </c>
    </row>
    <row r="165" ht="12.75">
      <c r="A165">
        <v>30</v>
      </c>
    </row>
    <row r="166" ht="12.75">
      <c r="A166">
        <v>0</v>
      </c>
    </row>
    <row r="167" ht="12.75">
      <c r="A167">
        <v>0</v>
      </c>
    </row>
    <row r="168" ht="12.75">
      <c r="A168">
        <v>12</v>
      </c>
    </row>
    <row r="169" ht="12.75">
      <c r="A169">
        <v>5</v>
      </c>
    </row>
    <row r="170" ht="12.75">
      <c r="A170">
        <v>999</v>
      </c>
    </row>
    <row r="171" spans="1:2" ht="12.75">
      <c r="A171">
        <v>101</v>
      </c>
      <c r="B171" s="210" t="s">
        <v>348</v>
      </c>
    </row>
    <row r="172" ht="12.75">
      <c r="A172">
        <v>19</v>
      </c>
    </row>
    <row r="173" ht="12.75">
      <c r="A173">
        <v>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349</v>
      </c>
    </row>
    <row r="178" ht="12.75">
      <c r="A178" t="s">
        <v>350</v>
      </c>
    </row>
    <row r="179" ht="12.75">
      <c r="A179" t="s">
        <v>350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17</v>
      </c>
    </row>
    <row r="192" ht="12.75">
      <c r="A192">
        <v>31</v>
      </c>
    </row>
    <row r="193" ht="12.75">
      <c r="A193">
        <v>4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27</v>
      </c>
    </row>
    <row r="199" ht="12.75">
      <c r="A199">
        <v>999</v>
      </c>
    </row>
    <row r="200" ht="12.75">
      <c r="A200">
        <v>999</v>
      </c>
    </row>
    <row r="201" ht="12.75">
      <c r="A201">
        <v>75000</v>
      </c>
    </row>
    <row r="202" ht="12.75">
      <c r="A202">
        <v>22018</v>
      </c>
    </row>
    <row r="203" ht="12.75">
      <c r="A203">
        <v>12810</v>
      </c>
    </row>
    <row r="204" ht="12.75">
      <c r="A204">
        <v>112219</v>
      </c>
    </row>
    <row r="205" ht="12.75">
      <c r="A205">
        <v>13514</v>
      </c>
    </row>
    <row r="206" ht="12.75">
      <c r="A206">
        <v>10890</v>
      </c>
    </row>
    <row r="207" ht="12.75">
      <c r="A207">
        <v>55000</v>
      </c>
    </row>
    <row r="208" ht="12.75">
      <c r="A208">
        <v>15000</v>
      </c>
    </row>
    <row r="209" ht="12.75">
      <c r="A209">
        <v>9000</v>
      </c>
    </row>
    <row r="210" ht="12.75">
      <c r="A210">
        <v>6800</v>
      </c>
    </row>
    <row r="211" ht="12.75">
      <c r="A211">
        <v>8366</v>
      </c>
    </row>
    <row r="212" ht="12.75">
      <c r="A212">
        <v>7500</v>
      </c>
    </row>
    <row r="213" ht="12.75">
      <c r="A213">
        <v>2818</v>
      </c>
    </row>
    <row r="214" ht="12.75">
      <c r="A214">
        <v>9250</v>
      </c>
    </row>
    <row r="215" ht="12.75">
      <c r="A215">
        <v>70000</v>
      </c>
    </row>
    <row r="216" ht="12.75">
      <c r="A216">
        <v>10841</v>
      </c>
    </row>
    <row r="217" ht="12.75">
      <c r="A217">
        <v>441026</v>
      </c>
    </row>
    <row r="218" ht="12.75">
      <c r="A218">
        <v>1307307</v>
      </c>
    </row>
    <row r="219" ht="12.75">
      <c r="A219">
        <v>3660</v>
      </c>
    </row>
    <row r="220" ht="12.75">
      <c r="A220">
        <v>1541</v>
      </c>
    </row>
    <row r="221" ht="12.75">
      <c r="A221">
        <v>1307307</v>
      </c>
    </row>
    <row r="222" ht="12.75">
      <c r="A222">
        <v>2119</v>
      </c>
    </row>
    <row r="223" ht="12.75">
      <c r="A223">
        <v>1116323</v>
      </c>
    </row>
    <row r="224" ht="12.75">
      <c r="A224">
        <v>0</v>
      </c>
    </row>
    <row r="225" ht="12.75">
      <c r="A225">
        <v>1437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194540</v>
      </c>
    </row>
    <row r="234" ht="12.75">
      <c r="A234">
        <v>1634465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619000</v>
      </c>
    </row>
    <row r="239" ht="12.75">
      <c r="A239">
        <v>1468000</v>
      </c>
    </row>
    <row r="240" ht="12.75">
      <c r="A240">
        <v>-307504</v>
      </c>
    </row>
    <row r="241" ht="12.75">
      <c r="A241">
        <v>1329434</v>
      </c>
    </row>
    <row r="242" ht="12.75">
      <c r="A242">
        <v>143405</v>
      </c>
    </row>
    <row r="243" ht="12.75">
      <c r="A243">
        <v>0</v>
      </c>
    </row>
    <row r="244" ht="12.75">
      <c r="A244">
        <v>329690</v>
      </c>
    </row>
    <row r="245" ht="12.75">
      <c r="A245">
        <v>72665</v>
      </c>
    </row>
    <row r="246" ht="12.75">
      <c r="A246">
        <v>178634</v>
      </c>
    </row>
    <row r="247" ht="12.75">
      <c r="A247">
        <v>104417</v>
      </c>
    </row>
    <row r="248" ht="12.75">
      <c r="A248">
        <v>2912</v>
      </c>
    </row>
    <row r="249" ht="12.75">
      <c r="A249">
        <v>40700</v>
      </c>
    </row>
    <row r="250" ht="12.75">
      <c r="A250">
        <v>129336</v>
      </c>
    </row>
    <row r="251" ht="12.75">
      <c r="A251">
        <v>743087</v>
      </c>
    </row>
    <row r="252" ht="12.75">
      <c r="A252">
        <v>586347</v>
      </c>
    </row>
    <row r="253" ht="12.75">
      <c r="A253">
        <v>0</v>
      </c>
    </row>
    <row r="254" ht="12.75">
      <c r="A254">
        <v>27458</v>
      </c>
    </row>
    <row r="255" ht="12.75">
      <c r="A255">
        <v>0</v>
      </c>
    </row>
    <row r="256" ht="12.75">
      <c r="A256">
        <v>121419</v>
      </c>
    </row>
    <row r="257" ht="12.75">
      <c r="A257">
        <v>-186085</v>
      </c>
    </row>
    <row r="258" ht="12.75">
      <c r="A258">
        <v>999</v>
      </c>
    </row>
    <row r="259" ht="12.75">
      <c r="A259">
        <v>999</v>
      </c>
    </row>
    <row r="260" ht="12.75">
      <c r="A260">
        <v>-307504</v>
      </c>
    </row>
    <row r="261" ht="12.75">
      <c r="A261">
        <v>50000</v>
      </c>
    </row>
    <row r="262" ht="12.75">
      <c r="A262">
        <v>250000</v>
      </c>
    </row>
    <row r="263" ht="12.75">
      <c r="A263">
        <v>1070870</v>
      </c>
    </row>
    <row r="264" ht="12.75">
      <c r="A264">
        <v>0</v>
      </c>
    </row>
    <row r="265" ht="12.75">
      <c r="A265">
        <v>37575</v>
      </c>
    </row>
    <row r="266" ht="12.75">
      <c r="A266">
        <v>0</v>
      </c>
    </row>
    <row r="267" ht="12.75">
      <c r="A267">
        <v>91761</v>
      </c>
    </row>
    <row r="268" ht="12.75">
      <c r="A268">
        <v>806305</v>
      </c>
    </row>
    <row r="269" ht="12.75">
      <c r="A269">
        <v>1829005</v>
      </c>
    </row>
    <row r="270" ht="12.75">
      <c r="A270">
        <v>1150000</v>
      </c>
    </row>
    <row r="271" ht="12.75">
      <c r="A271">
        <v>0</v>
      </c>
    </row>
    <row r="272" ht="12.75">
      <c r="A272">
        <v>321601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3813915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210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8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2</v>
      </c>
    </row>
    <row r="301" ht="12.75">
      <c r="A301">
        <v>4272</v>
      </c>
    </row>
    <row r="302" ht="12.75">
      <c r="A302">
        <v>56</v>
      </c>
    </row>
    <row r="303" ht="12.75">
      <c r="A303">
        <v>3855</v>
      </c>
    </row>
    <row r="304" ht="12.75">
      <c r="A304" t="s">
        <v>351</v>
      </c>
    </row>
    <row r="305" ht="12.75">
      <c r="A305">
        <v>9792</v>
      </c>
    </row>
    <row r="306" spans="1:2" ht="12.75">
      <c r="A306">
        <v>227</v>
      </c>
      <c r="B306" s="210" t="s">
        <v>348</v>
      </c>
    </row>
    <row r="307" ht="12.75">
      <c r="A307">
        <v>8181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1618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4898</v>
      </c>
    </row>
    <row r="316" ht="12.75">
      <c r="A316">
        <v>1720</v>
      </c>
    </row>
    <row r="317" ht="12.75">
      <c r="A317">
        <v>0</v>
      </c>
    </row>
    <row r="318" ht="12.75">
      <c r="A318">
        <v>5</v>
      </c>
    </row>
    <row r="319" ht="12.75">
      <c r="A319">
        <v>6897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67</v>
      </c>
    </row>
    <row r="330" ht="12.75">
      <c r="A330" s="210" t="s">
        <v>352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75000</v>
      </c>
    </row>
    <row r="423" ht="12.75">
      <c r="A423">
        <v>55000</v>
      </c>
    </row>
    <row r="424" ht="12.75">
      <c r="A424" s="211" t="s">
        <v>353</v>
      </c>
    </row>
    <row r="425" ht="12.75">
      <c r="A425" s="211" t="s">
        <v>354</v>
      </c>
    </row>
    <row r="426" ht="12.75">
      <c r="A426" s="211" t="s">
        <v>353</v>
      </c>
    </row>
    <row r="427" ht="12.75">
      <c r="A427" s="211" t="s">
        <v>353</v>
      </c>
    </row>
    <row r="428" ht="12.75">
      <c r="A428">
        <v>2</v>
      </c>
    </row>
    <row r="429" ht="12.75">
      <c r="A429">
        <v>75000</v>
      </c>
    </row>
    <row r="430" ht="12.75">
      <c r="A430">
        <v>55000</v>
      </c>
    </row>
    <row r="431" ht="12.75">
      <c r="A431" s="211" t="s">
        <v>353</v>
      </c>
    </row>
    <row r="432" ht="12.75">
      <c r="A432" s="211" t="s">
        <v>354</v>
      </c>
    </row>
    <row r="433" ht="12.75">
      <c r="A433" s="211" t="s">
        <v>353</v>
      </c>
    </row>
    <row r="434" ht="12.75">
      <c r="A434" s="211" t="s">
        <v>353</v>
      </c>
    </row>
    <row r="435" ht="12.75">
      <c r="A435">
        <v>3</v>
      </c>
    </row>
    <row r="436" ht="12.75">
      <c r="A436">
        <v>75000</v>
      </c>
    </row>
    <row r="437" ht="12.75">
      <c r="A437">
        <v>55000</v>
      </c>
    </row>
    <row r="438" ht="12.75">
      <c r="A438" s="211" t="s">
        <v>353</v>
      </c>
    </row>
    <row r="439" ht="12.75">
      <c r="A439" s="211" t="s">
        <v>354</v>
      </c>
    </row>
    <row r="440" ht="12.75">
      <c r="A440" s="211" t="s">
        <v>353</v>
      </c>
    </row>
    <row r="441" ht="12.75">
      <c r="A441" s="211" t="s">
        <v>353</v>
      </c>
    </row>
    <row r="442" ht="12.75">
      <c r="A442">
        <v>4</v>
      </c>
    </row>
    <row r="443" ht="12.75">
      <c r="A443">
        <v>75000</v>
      </c>
    </row>
    <row r="444" ht="12.75">
      <c r="A444">
        <v>55000</v>
      </c>
    </row>
    <row r="445" ht="12.75">
      <c r="A445" s="211" t="s">
        <v>353</v>
      </c>
    </row>
    <row r="446" ht="12.75">
      <c r="A446" s="211" t="s">
        <v>354</v>
      </c>
    </row>
    <row r="447" ht="12.75">
      <c r="A447" s="211" t="s">
        <v>353</v>
      </c>
    </row>
    <row r="448" ht="12.75">
      <c r="A448" s="211" t="s">
        <v>353</v>
      </c>
    </row>
    <row r="449" ht="12.75">
      <c r="A449">
        <v>5</v>
      </c>
    </row>
    <row r="450" ht="12.75">
      <c r="A450">
        <v>75000</v>
      </c>
    </row>
    <row r="451" ht="12.75">
      <c r="A451">
        <v>55000</v>
      </c>
    </row>
    <row r="452" ht="12.75">
      <c r="A452" s="211" t="s">
        <v>353</v>
      </c>
    </row>
    <row r="453" ht="12.75">
      <c r="A453" s="211" t="s">
        <v>354</v>
      </c>
    </row>
    <row r="454" ht="12.75">
      <c r="A454" s="211" t="s">
        <v>353</v>
      </c>
    </row>
    <row r="455" ht="12.75">
      <c r="A455" s="211" t="s">
        <v>353</v>
      </c>
    </row>
    <row r="456" ht="12.75">
      <c r="A456">
        <v>6</v>
      </c>
    </row>
    <row r="457" ht="12.75">
      <c r="A457">
        <v>75000</v>
      </c>
    </row>
    <row r="458" ht="12.75">
      <c r="A458">
        <v>55000</v>
      </c>
    </row>
    <row r="459" ht="12.75">
      <c r="A459" s="211" t="s">
        <v>353</v>
      </c>
    </row>
    <row r="460" ht="12.75">
      <c r="A460" s="211" t="s">
        <v>354</v>
      </c>
    </row>
    <row r="461" ht="12.75">
      <c r="A461" s="211" t="s">
        <v>353</v>
      </c>
    </row>
    <row r="462" ht="12.75">
      <c r="A462" s="211" t="s">
        <v>353</v>
      </c>
    </row>
    <row r="463" ht="12.75">
      <c r="A463">
        <v>7</v>
      </c>
    </row>
    <row r="464" ht="12.75">
      <c r="A464">
        <v>75000</v>
      </c>
    </row>
    <row r="465" ht="12.75">
      <c r="A465">
        <v>55000</v>
      </c>
    </row>
    <row r="466" ht="12.75">
      <c r="A466" s="211" t="s">
        <v>353</v>
      </c>
    </row>
    <row r="467" ht="12.75">
      <c r="A467" s="211" t="s">
        <v>354</v>
      </c>
    </row>
    <row r="468" ht="12.75">
      <c r="A468" s="211" t="s">
        <v>353</v>
      </c>
    </row>
    <row r="469" ht="12.75">
      <c r="A469" s="211" t="s">
        <v>353</v>
      </c>
    </row>
    <row r="470" ht="12.75">
      <c r="A470">
        <v>8</v>
      </c>
    </row>
    <row r="471" ht="12.75">
      <c r="A471">
        <v>75000</v>
      </c>
    </row>
    <row r="472" ht="12.75">
      <c r="A472">
        <v>55000</v>
      </c>
    </row>
    <row r="473" ht="12.75">
      <c r="A473" s="211" t="s">
        <v>353</v>
      </c>
    </row>
    <row r="474" ht="12.75">
      <c r="A474" s="211" t="s">
        <v>354</v>
      </c>
    </row>
    <row r="475" ht="12.75">
      <c r="A475" s="211" t="s">
        <v>353</v>
      </c>
    </row>
    <row r="476" ht="12.75">
      <c r="A476" s="211" t="s">
        <v>353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355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6038</v>
      </c>
    </row>
    <row r="505" ht="12.75">
      <c r="A505">
        <v>4155</v>
      </c>
    </row>
    <row r="506" ht="12.75">
      <c r="A506">
        <v>4285</v>
      </c>
    </row>
    <row r="507" ht="12.75">
      <c r="A507">
        <v>84</v>
      </c>
    </row>
    <row r="508" ht="12.75">
      <c r="A508">
        <v>44</v>
      </c>
    </row>
    <row r="509" ht="12.75">
      <c r="A509">
        <v>1895</v>
      </c>
    </row>
    <row r="510" ht="12.75">
      <c r="A510">
        <v>1897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65153</v>
      </c>
    </row>
    <row r="515" ht="12.75">
      <c r="A515">
        <v>78498</v>
      </c>
    </row>
    <row r="516" ht="12.75">
      <c r="A516">
        <v>75387</v>
      </c>
    </row>
    <row r="517" ht="12.75">
      <c r="A517">
        <v>71419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10437</v>
      </c>
    </row>
    <row r="523" ht="12.75">
      <c r="A523">
        <v>4174800</v>
      </c>
    </row>
    <row r="524" ht="12.75">
      <c r="A524">
        <v>0</v>
      </c>
    </row>
    <row r="525" ht="12.75">
      <c r="A525">
        <v>4174800</v>
      </c>
    </row>
    <row r="526" ht="12.75">
      <c r="A526">
        <v>325</v>
      </c>
    </row>
    <row r="527" ht="12.75">
      <c r="A527">
        <v>335</v>
      </c>
    </row>
    <row r="528" ht="12.75">
      <c r="A528">
        <v>375</v>
      </c>
    </row>
    <row r="529" ht="12.75">
      <c r="A529">
        <v>490</v>
      </c>
    </row>
    <row r="530" ht="12.75">
      <c r="A530">
        <v>490</v>
      </c>
    </row>
    <row r="531" ht="12.75">
      <c r="A531">
        <v>590</v>
      </c>
    </row>
    <row r="532" ht="12.75">
      <c r="A532">
        <v>700</v>
      </c>
    </row>
    <row r="533" ht="12.75">
      <c r="A533">
        <v>725</v>
      </c>
    </row>
    <row r="534" ht="12.75">
      <c r="A534">
        <v>850</v>
      </c>
    </row>
    <row r="535" ht="12.75">
      <c r="A535">
        <v>49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10437</v>
      </c>
    </row>
    <row r="543" ht="12.75">
      <c r="A543">
        <v>4174800</v>
      </c>
    </row>
    <row r="544" ht="12.75">
      <c r="A544">
        <v>0</v>
      </c>
    </row>
    <row r="545" ht="12.75">
      <c r="A545">
        <v>4174800</v>
      </c>
    </row>
    <row r="546" ht="12.75">
      <c r="A546">
        <v>325</v>
      </c>
    </row>
    <row r="547" ht="12.75">
      <c r="A547">
        <v>335</v>
      </c>
    </row>
    <row r="548" ht="12.75">
      <c r="A548">
        <v>375</v>
      </c>
    </row>
    <row r="549" ht="12.75">
      <c r="A549">
        <v>490</v>
      </c>
    </row>
    <row r="550" ht="12.75">
      <c r="A550">
        <v>490</v>
      </c>
    </row>
    <row r="551" ht="12.75">
      <c r="A551">
        <v>590</v>
      </c>
    </row>
    <row r="552" ht="12.75">
      <c r="A552">
        <v>700</v>
      </c>
    </row>
    <row r="553" spans="1:2" ht="12.75">
      <c r="A553">
        <v>725</v>
      </c>
      <c r="B553"/>
    </row>
    <row r="554" spans="1:2" ht="12.75">
      <c r="A554">
        <v>850</v>
      </c>
      <c r="B554"/>
    </row>
    <row r="555" spans="1:2" ht="12.75">
      <c r="A555">
        <v>49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10437</v>
      </c>
    </row>
    <row r="563" ht="12.75">
      <c r="A563">
        <v>4174800</v>
      </c>
    </row>
    <row r="564" ht="12.75">
      <c r="A564">
        <v>0</v>
      </c>
    </row>
    <row r="565" ht="12.75">
      <c r="A565">
        <v>4174800</v>
      </c>
    </row>
    <row r="566" ht="12.75">
      <c r="A566">
        <v>325</v>
      </c>
    </row>
    <row r="567" ht="12.75">
      <c r="A567">
        <v>335</v>
      </c>
    </row>
    <row r="568" ht="12.75">
      <c r="A568">
        <v>375</v>
      </c>
    </row>
    <row r="569" ht="12.75">
      <c r="A569">
        <v>490</v>
      </c>
    </row>
    <row r="570" ht="12.75">
      <c r="A570">
        <v>490</v>
      </c>
    </row>
    <row r="571" ht="12.75">
      <c r="A571">
        <v>590</v>
      </c>
    </row>
    <row r="572" ht="12.75">
      <c r="A572">
        <v>700</v>
      </c>
    </row>
    <row r="573" ht="12.75">
      <c r="A573">
        <v>725</v>
      </c>
    </row>
    <row r="574" ht="12.75">
      <c r="A574">
        <v>850</v>
      </c>
    </row>
    <row r="575" ht="12.75">
      <c r="A575">
        <v>49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10437</v>
      </c>
    </row>
    <row r="583" ht="12.75">
      <c r="A583">
        <v>4174800</v>
      </c>
    </row>
    <row r="584" ht="12.75">
      <c r="A584">
        <v>0</v>
      </c>
    </row>
    <row r="585" ht="12.75">
      <c r="A585">
        <v>4174800</v>
      </c>
    </row>
    <row r="586" ht="12.75">
      <c r="A586">
        <v>325</v>
      </c>
    </row>
    <row r="587" ht="12.75">
      <c r="A587">
        <v>335</v>
      </c>
    </row>
    <row r="588" ht="12.75">
      <c r="A588">
        <v>375</v>
      </c>
    </row>
    <row r="589" ht="12.75">
      <c r="A589">
        <v>490</v>
      </c>
    </row>
    <row r="590" ht="12.75">
      <c r="A590">
        <v>490</v>
      </c>
    </row>
    <row r="591" ht="12.75">
      <c r="A591">
        <v>590</v>
      </c>
    </row>
    <row r="592" ht="12.75">
      <c r="A592">
        <v>700</v>
      </c>
    </row>
    <row r="593" ht="12.75">
      <c r="A593">
        <v>725</v>
      </c>
    </row>
    <row r="594" ht="12.75">
      <c r="A594">
        <v>850</v>
      </c>
    </row>
    <row r="595" ht="12.75">
      <c r="A595">
        <v>49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10437</v>
      </c>
    </row>
    <row r="603" ht="12.75">
      <c r="A603">
        <v>4174800</v>
      </c>
    </row>
    <row r="604" ht="12.75">
      <c r="A604">
        <v>0</v>
      </c>
    </row>
    <row r="605" ht="12.75">
      <c r="A605">
        <v>4174800</v>
      </c>
    </row>
    <row r="606" ht="12.75">
      <c r="A606">
        <v>325</v>
      </c>
    </row>
    <row r="607" ht="12.75">
      <c r="A607">
        <v>335</v>
      </c>
    </row>
    <row r="608" ht="12.75">
      <c r="A608">
        <v>375</v>
      </c>
    </row>
    <row r="609" ht="12.75">
      <c r="A609">
        <v>490</v>
      </c>
    </row>
    <row r="610" ht="12.75">
      <c r="A610">
        <v>490</v>
      </c>
    </row>
    <row r="611" ht="12.75">
      <c r="A611">
        <v>590</v>
      </c>
    </row>
    <row r="612" ht="12.75">
      <c r="A612">
        <v>700</v>
      </c>
    </row>
    <row r="613" ht="12.75">
      <c r="A613">
        <v>725</v>
      </c>
    </row>
    <row r="614" ht="12.75">
      <c r="A614">
        <v>850</v>
      </c>
    </row>
    <row r="615" ht="12.75">
      <c r="A615">
        <v>49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10437</v>
      </c>
    </row>
    <row r="623" ht="12.75">
      <c r="A623">
        <v>4174800</v>
      </c>
    </row>
    <row r="624" ht="12.75">
      <c r="A624">
        <v>0</v>
      </c>
    </row>
    <row r="625" ht="12.75">
      <c r="A625">
        <v>4174800</v>
      </c>
    </row>
    <row r="626" ht="12.75">
      <c r="A626">
        <v>325</v>
      </c>
    </row>
    <row r="627" ht="12.75">
      <c r="A627">
        <v>335</v>
      </c>
    </row>
    <row r="628" ht="12.75">
      <c r="A628">
        <v>375</v>
      </c>
    </row>
    <row r="629" ht="12.75">
      <c r="A629">
        <v>490</v>
      </c>
    </row>
    <row r="630" ht="12.75">
      <c r="A630">
        <v>490</v>
      </c>
    </row>
    <row r="631" ht="12.75">
      <c r="A631">
        <v>590</v>
      </c>
    </row>
    <row r="632" ht="12.75">
      <c r="A632">
        <v>700</v>
      </c>
    </row>
    <row r="633" ht="12.75">
      <c r="A633">
        <v>725</v>
      </c>
    </row>
    <row r="634" ht="12.75">
      <c r="A634">
        <v>850</v>
      </c>
    </row>
    <row r="635" ht="12.75">
      <c r="A635">
        <v>49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10437</v>
      </c>
    </row>
    <row r="643" ht="12.75">
      <c r="A643">
        <v>4174800</v>
      </c>
    </row>
    <row r="644" ht="12.75">
      <c r="A644">
        <v>0</v>
      </c>
    </row>
    <row r="645" ht="12.75">
      <c r="A645">
        <v>4174800</v>
      </c>
    </row>
    <row r="646" ht="12.75">
      <c r="A646">
        <v>325</v>
      </c>
    </row>
    <row r="647" ht="12.75">
      <c r="A647">
        <v>335</v>
      </c>
    </row>
    <row r="648" ht="12.75">
      <c r="A648">
        <v>375</v>
      </c>
    </row>
    <row r="649" ht="12.75">
      <c r="A649">
        <v>490</v>
      </c>
    </row>
    <row r="650" ht="12.75">
      <c r="A650">
        <v>490</v>
      </c>
    </row>
    <row r="651" ht="12.75">
      <c r="A651">
        <v>590</v>
      </c>
    </row>
    <row r="652" ht="12.75">
      <c r="A652">
        <v>700</v>
      </c>
    </row>
    <row r="653" ht="12.75">
      <c r="A653">
        <v>725</v>
      </c>
    </row>
    <row r="654" ht="12.75">
      <c r="A654">
        <v>850</v>
      </c>
    </row>
    <row r="655" ht="12.75">
      <c r="A655">
        <v>49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10437</v>
      </c>
    </row>
    <row r="663" ht="12.75">
      <c r="A663">
        <v>4174800</v>
      </c>
    </row>
    <row r="664" ht="12.75">
      <c r="A664">
        <v>0</v>
      </c>
    </row>
    <row r="665" ht="12.75">
      <c r="A665">
        <v>4174800</v>
      </c>
    </row>
    <row r="666" ht="12.75">
      <c r="A666">
        <v>325</v>
      </c>
    </row>
    <row r="667" ht="12.75">
      <c r="A667">
        <v>335</v>
      </c>
    </row>
    <row r="668" ht="12.75">
      <c r="A668">
        <v>375</v>
      </c>
    </row>
    <row r="669" ht="12.75">
      <c r="A669">
        <v>490</v>
      </c>
    </row>
    <row r="670" ht="12.75">
      <c r="A670">
        <v>490</v>
      </c>
    </row>
    <row r="671" ht="12.75">
      <c r="A671">
        <v>590</v>
      </c>
    </row>
    <row r="672" ht="12.75">
      <c r="A672">
        <v>700</v>
      </c>
    </row>
    <row r="673" ht="12.75">
      <c r="A673">
        <v>725</v>
      </c>
    </row>
    <row r="674" ht="12.75">
      <c r="A674">
        <v>850</v>
      </c>
    </row>
    <row r="675" ht="12.75">
      <c r="A675">
        <v>49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356</v>
      </c>
    </row>
    <row r="682" ht="12.75">
      <c r="A682" t="s">
        <v>357</v>
      </c>
    </row>
    <row r="683" ht="12.75">
      <c r="A683" t="s">
        <v>358</v>
      </c>
    </row>
    <row r="684" ht="12.75">
      <c r="A684" t="s">
        <v>58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359</v>
      </c>
    </row>
    <row r="700" ht="12.75">
      <c r="A700" t="s">
        <v>58</v>
      </c>
    </row>
    <row r="701" ht="12.75">
      <c r="A701">
        <v>1</v>
      </c>
    </row>
    <row r="702" ht="12.75">
      <c r="A702">
        <v>1370870</v>
      </c>
    </row>
    <row r="703" ht="12.75">
      <c r="A703">
        <v>129336</v>
      </c>
    </row>
    <row r="704" ht="12.75">
      <c r="A704">
        <v>806305</v>
      </c>
    </row>
    <row r="705" ht="12.75">
      <c r="A705">
        <v>1829005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321601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-186085</v>
      </c>
    </row>
    <row r="717" ht="12.75">
      <c r="A717">
        <v>3813915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1370870</v>
      </c>
    </row>
    <row r="723" ht="12.75">
      <c r="A723">
        <v>129336</v>
      </c>
    </row>
    <row r="724" ht="12.75">
      <c r="A724">
        <v>806305</v>
      </c>
    </row>
    <row r="725" ht="12.75">
      <c r="A725">
        <v>1829005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321601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-186085</v>
      </c>
    </row>
    <row r="737" ht="12.75">
      <c r="A737">
        <v>3813915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1370870</v>
      </c>
    </row>
    <row r="743" ht="12.75">
      <c r="A743">
        <v>129336</v>
      </c>
    </row>
    <row r="744" ht="12.75">
      <c r="A744">
        <v>806305</v>
      </c>
    </row>
    <row r="745" ht="12.75">
      <c r="A745">
        <v>1829005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321601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-186085</v>
      </c>
    </row>
    <row r="757" ht="12.75">
      <c r="A757">
        <v>3813915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1370870</v>
      </c>
    </row>
    <row r="763" ht="12.75">
      <c r="A763">
        <v>129336</v>
      </c>
    </row>
    <row r="764" ht="12.75">
      <c r="A764">
        <v>806305</v>
      </c>
    </row>
    <row r="765" ht="12.75">
      <c r="A765">
        <v>1829005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321601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-186085</v>
      </c>
    </row>
    <row r="777" ht="12.75">
      <c r="A777">
        <v>3813915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1370870</v>
      </c>
    </row>
    <row r="783" ht="12.75">
      <c r="A783">
        <v>129336</v>
      </c>
    </row>
    <row r="784" ht="12.75">
      <c r="A784">
        <v>806305</v>
      </c>
    </row>
    <row r="785" ht="12.75">
      <c r="A785">
        <v>1829005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321601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-186085</v>
      </c>
    </row>
    <row r="797" ht="12.75">
      <c r="A797">
        <v>3813915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1370870</v>
      </c>
    </row>
    <row r="803" ht="12.75">
      <c r="A803">
        <v>129336</v>
      </c>
    </row>
    <row r="804" ht="12.75">
      <c r="A804">
        <v>806305</v>
      </c>
    </row>
    <row r="805" ht="12.75">
      <c r="A805">
        <v>1829005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321601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-186085</v>
      </c>
    </row>
    <row r="817" ht="12.75">
      <c r="A817">
        <v>3813915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1370870</v>
      </c>
    </row>
    <row r="823" ht="12.75">
      <c r="A823">
        <v>129336</v>
      </c>
    </row>
    <row r="824" ht="12.75">
      <c r="A824">
        <v>806305</v>
      </c>
    </row>
    <row r="825" ht="12.75">
      <c r="A825">
        <v>1829005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321601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-186085</v>
      </c>
    </row>
    <row r="837" ht="12.75">
      <c r="A837">
        <v>3813915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1370870</v>
      </c>
    </row>
    <row r="843" ht="12.75">
      <c r="A843">
        <v>129336</v>
      </c>
    </row>
    <row r="844" ht="12.75">
      <c r="A844">
        <v>806305</v>
      </c>
    </row>
    <row r="845" ht="12.75">
      <c r="A845">
        <v>1829005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321601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-186085</v>
      </c>
    </row>
    <row r="857" ht="12.75">
      <c r="A857">
        <v>3813915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360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2018-02-08T13:27:13Z</dcterms:modified>
  <cp:category/>
  <cp:version/>
  <cp:contentType/>
  <cp:contentStatus/>
  <cp:revision>1</cp:revision>
</cp:coreProperties>
</file>